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_uploaded to web 092823jb\"/>
    </mc:Choice>
  </mc:AlternateContent>
  <xr:revisionPtr revIDLastSave="0" documentId="13_ncr:1_{9AA21E91-DE38-4F3B-8878-3A72007DAAD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Composite!$A$1:$J$65</definedName>
    <definedName name="_xlnm.Print_Area" localSheetId="1">'Year 1'!$A$1:$J$65</definedName>
    <definedName name="_xlnm.Print_Area" localSheetId="2">'Year 2'!$A$1:$J$65</definedName>
    <definedName name="_xlnm.Print_Area" localSheetId="3">'Year 3'!$A$1:$J$65</definedName>
    <definedName name="_xlnm.Print_Area" localSheetId="4">'Year 4'!$A$1:$J$65</definedName>
    <definedName name="_xlnm.Print_Area" localSheetId="5">'Year 5'!$A$1:$J$65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5" l="1"/>
  <c r="I34" i="5"/>
  <c r="L59" i="1"/>
  <c r="L58" i="9"/>
  <c r="L59" i="9"/>
  <c r="L58" i="3"/>
  <c r="L59" i="3"/>
  <c r="L58" i="4"/>
  <c r="L59" i="4"/>
  <c r="L58" i="5"/>
  <c r="M59" i="1"/>
  <c r="M58" i="9"/>
  <c r="M59" i="9"/>
  <c r="M58" i="3"/>
  <c r="M59" i="3"/>
  <c r="M58" i="4"/>
  <c r="M59" i="4"/>
  <c r="M58" i="5"/>
  <c r="M59" i="5"/>
  <c r="L59" i="5"/>
  <c r="A28" i="9"/>
  <c r="A28" i="3"/>
  <c r="A28" i="4"/>
  <c r="A28" i="5"/>
  <c r="G2" i="5"/>
  <c r="J2" i="5"/>
  <c r="I32" i="6"/>
  <c r="J32" i="6"/>
  <c r="I33" i="6"/>
  <c r="J33" i="6"/>
  <c r="J31" i="6"/>
  <c r="I31" i="6"/>
  <c r="J34" i="1"/>
  <c r="J34" i="6"/>
  <c r="I34" i="1"/>
  <c r="I34" i="9"/>
  <c r="I34" i="3"/>
  <c r="I34" i="4"/>
  <c r="I34" i="6"/>
  <c r="I28" i="9"/>
  <c r="I29" i="9"/>
  <c r="I61" i="9"/>
  <c r="I28" i="3"/>
  <c r="I29" i="3"/>
  <c r="I61" i="3"/>
  <c r="I28" i="4"/>
  <c r="I29" i="4"/>
  <c r="I61" i="4"/>
  <c r="D5" i="5"/>
  <c r="E5" i="5"/>
  <c r="I5" i="5"/>
  <c r="D6" i="5"/>
  <c r="E6" i="5"/>
  <c r="I6" i="5"/>
  <c r="D7" i="5"/>
  <c r="E7" i="5"/>
  <c r="I7" i="5"/>
  <c r="D8" i="5"/>
  <c r="E8" i="5"/>
  <c r="I8" i="5"/>
  <c r="D9" i="5"/>
  <c r="E9" i="5"/>
  <c r="I9" i="5"/>
  <c r="D10" i="5"/>
  <c r="E10" i="5"/>
  <c r="I10" i="5"/>
  <c r="D12" i="5"/>
  <c r="I12" i="5"/>
  <c r="D13" i="5"/>
  <c r="E13" i="5"/>
  <c r="I13" i="5"/>
  <c r="D14" i="5"/>
  <c r="E14" i="5"/>
  <c r="I14" i="5"/>
  <c r="D15" i="5"/>
  <c r="E15" i="5"/>
  <c r="I15" i="5"/>
  <c r="I16" i="5"/>
  <c r="E18" i="5"/>
  <c r="I18" i="5"/>
  <c r="E19" i="5"/>
  <c r="I19" i="5"/>
  <c r="E20" i="5"/>
  <c r="I20" i="5"/>
  <c r="I25" i="5"/>
  <c r="I28" i="5"/>
  <c r="I21" i="5"/>
  <c r="I22" i="5"/>
  <c r="I23" i="5"/>
  <c r="I24" i="5"/>
  <c r="I26" i="5"/>
  <c r="I27" i="5"/>
  <c r="I29" i="5"/>
  <c r="I38" i="5"/>
  <c r="I40" i="5"/>
  <c r="I44" i="5"/>
  <c r="I46" i="5"/>
  <c r="I47" i="5"/>
  <c r="I48" i="5"/>
  <c r="I49" i="5"/>
  <c r="I50" i="5"/>
  <c r="I51" i="5"/>
  <c r="I52" i="5"/>
  <c r="I60" i="5"/>
  <c r="I61" i="5"/>
  <c r="I28" i="1"/>
  <c r="I29" i="1"/>
  <c r="I61" i="1"/>
  <c r="I61" i="6"/>
  <c r="J5" i="5"/>
  <c r="J6" i="5"/>
  <c r="J7" i="5"/>
  <c r="J8" i="5"/>
  <c r="J9" i="5"/>
  <c r="J10" i="5"/>
  <c r="J16" i="5"/>
  <c r="J28" i="5"/>
  <c r="J27" i="5"/>
  <c r="J29" i="5"/>
  <c r="J38" i="5"/>
  <c r="J44" i="5"/>
  <c r="J52" i="5"/>
  <c r="J60" i="5"/>
  <c r="J61" i="5"/>
  <c r="J28" i="4"/>
  <c r="J29" i="4"/>
  <c r="J61" i="4"/>
  <c r="J28" i="3"/>
  <c r="J29" i="3"/>
  <c r="J61" i="3"/>
  <c r="J28" i="9"/>
  <c r="J29" i="9"/>
  <c r="J61" i="9"/>
  <c r="F63" i="9"/>
  <c r="G63" i="9"/>
  <c r="I64" i="9"/>
  <c r="I65" i="9"/>
  <c r="I38" i="9"/>
  <c r="J34" i="9"/>
  <c r="J28" i="1"/>
  <c r="J29" i="1"/>
  <c r="J61" i="1"/>
  <c r="J38" i="1"/>
  <c r="I38" i="1"/>
  <c r="J34" i="3"/>
  <c r="J34" i="4"/>
  <c r="D13" i="9"/>
  <c r="D13" i="3"/>
  <c r="D13" i="4"/>
  <c r="D14" i="9"/>
  <c r="D14" i="3"/>
  <c r="D14" i="4"/>
  <c r="D15" i="9"/>
  <c r="D15" i="3"/>
  <c r="D15" i="4"/>
  <c r="D12" i="9"/>
  <c r="D12" i="3"/>
  <c r="D12" i="4"/>
  <c r="D6" i="9"/>
  <c r="D6" i="3"/>
  <c r="D6" i="4"/>
  <c r="D7" i="9"/>
  <c r="D7" i="3"/>
  <c r="D7" i="4"/>
  <c r="D8" i="9"/>
  <c r="D8" i="3"/>
  <c r="D8" i="4"/>
  <c r="D9" i="9"/>
  <c r="D9" i="3"/>
  <c r="D9" i="4"/>
  <c r="D10" i="9"/>
  <c r="D10" i="3"/>
  <c r="D10" i="4"/>
  <c r="D5" i="9"/>
  <c r="D5" i="3"/>
  <c r="D5" i="4"/>
  <c r="J2" i="1"/>
  <c r="G2" i="9"/>
  <c r="J2" i="9"/>
  <c r="G2" i="3"/>
  <c r="J2" i="3"/>
  <c r="G2" i="4"/>
  <c r="J2" i="4"/>
  <c r="G2" i="6"/>
  <c r="J2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E64" i="3"/>
  <c r="E64" i="4"/>
  <c r="E64" i="5"/>
  <c r="E64" i="6"/>
  <c r="E64" i="9"/>
  <c r="E63" i="9"/>
  <c r="J5" i="9"/>
  <c r="J6" i="9"/>
  <c r="J7" i="9"/>
  <c r="J8" i="9"/>
  <c r="J9" i="9"/>
  <c r="J10" i="9"/>
  <c r="J16" i="9"/>
  <c r="J5" i="3"/>
  <c r="J6" i="3"/>
  <c r="J7" i="3"/>
  <c r="J8" i="3"/>
  <c r="J9" i="3"/>
  <c r="J10" i="3"/>
  <c r="J16" i="3"/>
  <c r="J5" i="4"/>
  <c r="J6" i="4"/>
  <c r="J7" i="4"/>
  <c r="J8" i="4"/>
  <c r="J9" i="4"/>
  <c r="J10" i="4"/>
  <c r="J16" i="4"/>
  <c r="J5" i="1"/>
  <c r="J6" i="1"/>
  <c r="J7" i="1"/>
  <c r="J8" i="1"/>
  <c r="J9" i="1"/>
  <c r="J10" i="1"/>
  <c r="J16" i="1"/>
  <c r="E5" i="9"/>
  <c r="I5" i="9"/>
  <c r="E6" i="9"/>
  <c r="I6" i="9"/>
  <c r="E7" i="9"/>
  <c r="I7" i="9"/>
  <c r="E8" i="9"/>
  <c r="I8" i="9"/>
  <c r="E9" i="9"/>
  <c r="I9" i="9"/>
  <c r="E10" i="9"/>
  <c r="I10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E5" i="3"/>
  <c r="I5" i="3"/>
  <c r="E6" i="3"/>
  <c r="I6" i="3"/>
  <c r="E7" i="3"/>
  <c r="I7" i="3"/>
  <c r="E8" i="3"/>
  <c r="I8" i="3"/>
  <c r="E9" i="3"/>
  <c r="I9" i="3"/>
  <c r="E10" i="3"/>
  <c r="I10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E5" i="4"/>
  <c r="I5" i="4"/>
  <c r="E6" i="4"/>
  <c r="I6" i="4"/>
  <c r="E7" i="4"/>
  <c r="I7" i="4"/>
  <c r="E8" i="4"/>
  <c r="I8" i="4"/>
  <c r="E9" i="4"/>
  <c r="I9" i="4"/>
  <c r="E10" i="4"/>
  <c r="I10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I21" i="1"/>
  <c r="I22" i="1"/>
  <c r="I23" i="1"/>
  <c r="I24" i="1"/>
  <c r="I26" i="1"/>
  <c r="I27" i="1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7" i="6"/>
  <c r="I19" i="6"/>
  <c r="J19" i="6"/>
  <c r="B19" i="6"/>
  <c r="E63" i="6"/>
  <c r="I46" i="1"/>
  <c r="I47" i="1"/>
  <c r="I48" i="1"/>
  <c r="I49" i="1"/>
  <c r="I50" i="1"/>
  <c r="I51" i="1"/>
  <c r="I52" i="1"/>
  <c r="E63" i="5"/>
  <c r="I46" i="9"/>
  <c r="I46" i="3"/>
  <c r="I46" i="4"/>
  <c r="I47" i="9"/>
  <c r="I47" i="3"/>
  <c r="I48" i="9"/>
  <c r="I48" i="3"/>
  <c r="I49" i="9"/>
  <c r="I49" i="3"/>
  <c r="I50" i="9"/>
  <c r="I50" i="3"/>
  <c r="F63" i="5"/>
  <c r="G63" i="5"/>
  <c r="F64" i="5"/>
  <c r="G64" i="5"/>
  <c r="J27" i="1"/>
  <c r="J44" i="1"/>
  <c r="J52" i="1"/>
  <c r="J60" i="1"/>
  <c r="F64" i="1"/>
  <c r="J27" i="9"/>
  <c r="J38" i="9"/>
  <c r="J44" i="9"/>
  <c r="J52" i="9"/>
  <c r="J60" i="9"/>
  <c r="F64" i="9"/>
  <c r="J27" i="3"/>
  <c r="J38" i="3"/>
  <c r="J44" i="3"/>
  <c r="J52" i="3"/>
  <c r="J60" i="3"/>
  <c r="F64" i="3"/>
  <c r="J27" i="4"/>
  <c r="J38" i="4"/>
  <c r="J44" i="4"/>
  <c r="J52" i="4"/>
  <c r="J60" i="4"/>
  <c r="F64" i="4"/>
  <c r="F64" i="6"/>
  <c r="I40" i="9"/>
  <c r="I44" i="9"/>
  <c r="I51" i="9"/>
  <c r="I52" i="9"/>
  <c r="I60" i="9"/>
  <c r="I38" i="3"/>
  <c r="I40" i="3"/>
  <c r="I44" i="3"/>
  <c r="I51" i="3"/>
  <c r="I52" i="3"/>
  <c r="I60" i="3"/>
  <c r="F63" i="3"/>
  <c r="I38" i="4"/>
  <c r="I40" i="4"/>
  <c r="I44" i="4"/>
  <c r="I47" i="4"/>
  <c r="I48" i="4"/>
  <c r="I49" i="4"/>
  <c r="I50" i="4"/>
  <c r="I51" i="4"/>
  <c r="I52" i="4"/>
  <c r="I60" i="4"/>
  <c r="F63" i="4"/>
  <c r="J5" i="6"/>
  <c r="J6" i="6"/>
  <c r="J7" i="6"/>
  <c r="J8" i="6"/>
  <c r="J9" i="6"/>
  <c r="J10" i="6"/>
  <c r="J12" i="6"/>
  <c r="J13" i="6"/>
  <c r="J14" i="6"/>
  <c r="J15" i="6"/>
  <c r="J18" i="6"/>
  <c r="J20" i="6"/>
  <c r="J21" i="6"/>
  <c r="J22" i="6"/>
  <c r="J23" i="6"/>
  <c r="J24" i="6"/>
  <c r="J25" i="6"/>
  <c r="J26" i="6"/>
  <c r="J27" i="6"/>
  <c r="J36" i="6"/>
  <c r="J37" i="6"/>
  <c r="J38" i="6"/>
  <c r="J40" i="6"/>
  <c r="J41" i="6"/>
  <c r="J42" i="6"/>
  <c r="J43" i="6"/>
  <c r="J44" i="6"/>
  <c r="J46" i="6"/>
  <c r="J47" i="6"/>
  <c r="J48" i="6"/>
  <c r="J49" i="6"/>
  <c r="J50" i="6"/>
  <c r="J51" i="6"/>
  <c r="J52" i="6"/>
  <c r="J54" i="6"/>
  <c r="J55" i="6"/>
  <c r="J56" i="6"/>
  <c r="J57" i="6"/>
  <c r="J58" i="6"/>
  <c r="J59" i="6"/>
  <c r="J60" i="6"/>
  <c r="I60" i="1"/>
  <c r="I60" i="6"/>
  <c r="I40" i="1"/>
  <c r="I44" i="1"/>
  <c r="I44" i="6"/>
  <c r="I38" i="6"/>
  <c r="I29" i="6"/>
  <c r="I28" i="6"/>
  <c r="I16" i="6"/>
  <c r="I12" i="6"/>
  <c r="I6" i="6"/>
  <c r="I7" i="6"/>
  <c r="I8" i="6"/>
  <c r="I9" i="6"/>
  <c r="I10" i="6"/>
  <c r="I5" i="6"/>
  <c r="I18" i="6"/>
  <c r="J66" i="9"/>
  <c r="J66" i="3"/>
  <c r="J66" i="4"/>
  <c r="J66" i="5"/>
  <c r="E63" i="4"/>
  <c r="E63" i="3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C50" i="6"/>
  <c r="C50" i="5"/>
  <c r="C49" i="5"/>
  <c r="C49" i="6"/>
  <c r="C48" i="6"/>
  <c r="C48" i="5"/>
  <c r="C47" i="6"/>
  <c r="C47" i="5"/>
  <c r="C46" i="6"/>
  <c r="C46" i="5"/>
  <c r="I46" i="6"/>
  <c r="I41" i="6"/>
  <c r="I42" i="6"/>
  <c r="I43" i="6"/>
  <c r="I40" i="6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20" i="6"/>
  <c r="E12" i="1"/>
  <c r="E12" i="4"/>
  <c r="E12" i="9"/>
  <c r="E12" i="3"/>
  <c r="E12" i="5"/>
  <c r="I15" i="6"/>
  <c r="I14" i="6"/>
  <c r="I13" i="6"/>
  <c r="I52" i="6"/>
  <c r="I51" i="6"/>
  <c r="G63" i="4"/>
  <c r="I64" i="4"/>
  <c r="I65" i="4"/>
  <c r="G63" i="3"/>
  <c r="I64" i="3"/>
  <c r="I65" i="3"/>
  <c r="F63" i="1"/>
  <c r="F63" i="6"/>
  <c r="I64" i="5"/>
  <c r="I65" i="5"/>
  <c r="J16" i="6"/>
  <c r="G64" i="9"/>
  <c r="J64" i="9"/>
  <c r="J65" i="9"/>
  <c r="G64" i="3"/>
  <c r="J64" i="3"/>
  <c r="J65" i="3"/>
  <c r="J28" i="6"/>
  <c r="G64" i="1"/>
  <c r="J64" i="1"/>
  <c r="J65" i="1"/>
  <c r="G64" i="4"/>
  <c r="J64" i="4"/>
  <c r="J65" i="4"/>
  <c r="G63" i="1"/>
  <c r="I64" i="1"/>
  <c r="I65" i="1"/>
  <c r="I65" i="6"/>
  <c r="G63" i="6"/>
  <c r="I64" i="6"/>
  <c r="J29" i="6"/>
  <c r="J61" i="6"/>
  <c r="J64" i="5"/>
  <c r="J65" i="5"/>
  <c r="G64" i="6"/>
  <c r="J65" i="6"/>
  <c r="J64" i="6"/>
</calcChain>
</file>

<file path=xl/sharedStrings.xml><?xml version="1.0" encoding="utf-8"?>
<sst xmlns="http://schemas.openxmlformats.org/spreadsheetml/2006/main" count="609" uniqueCount="104">
  <si>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</si>
  <si>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</si>
  <si>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</si>
  <si>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</si>
  <si>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</si>
  <si>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</si>
  <si>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</si>
  <si>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</si>
  <si>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</si>
  <si>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</si>
  <si>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</si>
  <si>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</si>
  <si>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</si>
  <si>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</si>
  <si>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</si>
  <si>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</si>
  <si>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</si>
  <si>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</si>
  <si>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</si>
  <si>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</si>
  <si>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</si>
  <si>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</si>
  <si>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</si>
  <si>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</si>
  <si>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</si>
  <si>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</si>
  <si>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</si>
  <si>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</si>
  <si>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</si>
  <si>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</si>
  <si>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</si>
  <si>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</si>
  <si>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</si>
  <si>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</si>
  <si>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</si>
  <si>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</si>
  <si>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</si>
  <si>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</si>
  <si>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</si>
  <si>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</si>
  <si>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</si>
  <si>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</si>
  <si>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</si>
  <si>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</si>
  <si>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</si>
  <si>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</si>
  <si>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</si>
  <si>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</si>
  <si>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</si>
  <si>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</si>
  <si>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</si>
  <si>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</si>
  <si>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</si>
  <si>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</si>
  <si>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</si>
  <si>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</si>
  <si>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</si>
  <si>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</si>
  <si>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</si>
  <si>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</si>
  <si>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</si>
  <si>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</si>
  <si>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</si>
  <si>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</si>
  <si>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</si>
  <si>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</si>
  <si>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</si>
  <si>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</si>
  <si>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</si>
  <si>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</si>
  <si>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</si>
  <si>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</si>
  <si>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</si>
  <si>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</si>
  <si>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</si>
  <si>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</si>
  <si>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</si>
  <si>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</si>
  <si>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</si>
  <si>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</si>
  <si>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</si>
  <si>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</si>
  <si>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</si>
  <si>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</si>
  <si>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</si>
  <si>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</si>
  <si>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</si>
  <si>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</si>
  <si>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Cost Share</t>
  </si>
  <si>
    <t>ID-Cost Share</t>
  </si>
  <si>
    <t>Please contact your Pre-Award Specialist if formula changes need to be made.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</si>
  <si>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</si>
  <si>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</si>
  <si>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</si>
  <si>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</si>
  <si>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</si>
  <si>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 xml:space="preserve">to </t>
  </si>
  <si>
    <t>* Each consecutive year includes an auto calculated 3% increase from the previous year.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</si>
  <si>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</si>
  <si>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rev 9.28.23</t>
  </si>
  <si>
    <t>* Each consecutive year includes an auto calculated 0.5% increase from the previous year.</t>
  </si>
  <si>
    <t>Fall</t>
  </si>
  <si>
    <t>Spring</t>
  </si>
  <si>
    <t>Project with start dates between July 1, 2024 and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</si>
</sst>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165" fontId="2" fillId="0" borderId="1" xfId="1" applyNumberFormat="1" applyFont="1" applyFill="1" applyBorder="1" applyAlignment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5" borderId="42" xfId="1" applyNumberFormat="1" applyFont="1" applyFill="1" applyBorder="1" applyAlignment="1"/>
    <xf numFmtId="0" fontId="1" fillId="0" borderId="0" xfId="0" applyFont="1" applyProtection="1">
      <protection locked="0"/>
    </xf>
    <xf numFmtId="42" fontId="2" fillId="0" borderId="37" xfId="0" applyNumberFormat="1" applyFont="1" applyBorder="1" applyAlignment="1" applyProtection="1">
      <alignment horizontal="left"/>
      <protection locked="0"/>
    </xf>
    <xf numFmtId="3" fontId="2" fillId="2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1" xfId="0" applyNumberFormat="1" applyFont="1" applyBorder="1" applyProtection="1">
      <protection locked="0"/>
    </xf>
    <xf numFmtId="0" fontId="2" fillId="0" borderId="9" xfId="0" applyFont="1" applyBorder="1"/>
    <xf numFmtId="9" fontId="2" fillId="0" borderId="9" xfId="0" applyNumberFormat="1" applyFont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42" fontId="2" fillId="0" borderId="39" xfId="0" applyNumberFormat="1" applyFont="1" applyBorder="1" applyAlignment="1" applyProtection="1">
      <alignment horizontal="left"/>
      <protection locked="0"/>
    </xf>
    <xf numFmtId="42" fontId="5" fillId="7" borderId="42" xfId="0" applyNumberFormat="1" applyFont="1" applyFill="1" applyBorder="1" applyAlignment="1">
      <alignment horizontal="right"/>
    </xf>
    <xf numFmtId="165" fontId="5" fillId="6" borderId="36" xfId="1" applyNumberFormat="1" applyFont="1" applyFill="1" applyBorder="1" applyAlignment="1"/>
    <xf numFmtId="165" fontId="2" fillId="2" borderId="36" xfId="1" applyNumberFormat="1" applyFont="1" applyFill="1" applyBorder="1" applyAlignment="1" applyProtection="1"/>
    <xf numFmtId="165" fontId="2" fillId="0" borderId="16" xfId="1" applyNumberFormat="1" applyFont="1" applyBorder="1" applyAlignment="1" applyProtection="1"/>
    <xf numFmtId="165" fontId="2" fillId="4" borderId="42" xfId="1" applyNumberFormat="1" applyFont="1" applyFill="1" applyBorder="1" applyAlignment="1" applyProtection="1"/>
    <xf numFmtId="3" fontId="2" fillId="2" borderId="15" xfId="0" applyNumberFormat="1" applyFont="1" applyFill="1" applyBorder="1"/>
    <xf numFmtId="165" fontId="2" fillId="0" borderId="37" xfId="1" applyNumberFormat="1" applyFont="1" applyBorder="1" applyAlignment="1" applyProtection="1"/>
    <xf numFmtId="165" fontId="2" fillId="0" borderId="36" xfId="1" applyNumberFormat="1" applyFont="1" applyBorder="1" applyAlignment="1" applyProtection="1"/>
    <xf numFmtId="165" fontId="2" fillId="0" borderId="35" xfId="1" applyNumberFormat="1" applyFont="1" applyFill="1" applyBorder="1" applyAlignment="1" applyProtection="1"/>
    <xf numFmtId="165" fontId="5" fillId="5" borderId="42" xfId="1" applyNumberFormat="1" applyFont="1" applyFill="1" applyBorder="1" applyAlignment="1" applyProtection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165" fontId="5" fillId="6" borderId="36" xfId="1" applyNumberFormat="1" applyFont="1" applyFill="1" applyBorder="1" applyAlignment="1" applyProtection="1"/>
    <xf numFmtId="165" fontId="2" fillId="0" borderId="35" xfId="0" applyNumberFormat="1" applyFont="1" applyBorder="1" applyAlignment="1">
      <alignment horizontal="left"/>
    </xf>
    <xf numFmtId="165" fontId="2" fillId="0" borderId="37" xfId="0" applyNumberFormat="1" applyFont="1" applyBorder="1" applyAlignment="1">
      <alignment horizontal="left"/>
    </xf>
    <xf numFmtId="165" fontId="2" fillId="4" borderId="42" xfId="1" applyNumberFormat="1" applyFont="1" applyFill="1" applyBorder="1" applyAlignment="1" applyProtection="1">
      <alignment horizontal="right"/>
    </xf>
    <xf numFmtId="42" fontId="5" fillId="6" borderId="37" xfId="0" applyNumberFormat="1" applyFont="1" applyFill="1" applyBorder="1"/>
    <xf numFmtId="42" fontId="5" fillId="6" borderId="36" xfId="0" applyNumberFormat="1" applyFont="1" applyFill="1" applyBorder="1"/>
    <xf numFmtId="0" fontId="1" fillId="0" borderId="1" xfId="0" applyFont="1" applyBorder="1" applyProtection="1">
      <protection locked="0"/>
    </xf>
    <xf numFmtId="0" fontId="19" fillId="0" borderId="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3" borderId="21" xfId="1" applyNumberFormat="1" applyFont="1" applyFill="1" applyBorder="1" applyAlignment="1" applyProtection="1">
      <alignment horizontal="left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65" fontId="2" fillId="0" borderId="23" xfId="1" applyNumberFormat="1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5" fontId="5" fillId="8" borderId="42" xfId="1" applyNumberFormat="1" applyFont="1" applyFill="1" applyBorder="1" applyAlignment="1"/>
    <xf numFmtId="165" fontId="5" fillId="8" borderId="42" xfId="1" applyNumberFormat="1" applyFont="1" applyFill="1" applyBorder="1" applyAlignment="1" applyProtection="1"/>
    <xf numFmtId="0" fontId="5" fillId="8" borderId="55" xfId="0" applyFont="1" applyFill="1" applyBorder="1" applyAlignment="1">
      <alignment horizontal="left"/>
    </xf>
    <xf numFmtId="0" fontId="5" fillId="8" borderId="55" xfId="0" applyFont="1" applyFill="1" applyBorder="1"/>
    <xf numFmtId="0" fontId="5" fillId="8" borderId="59" xfId="0" applyFont="1" applyFill="1" applyBorder="1"/>
    <xf numFmtId="42" fontId="5" fillId="8" borderId="42" xfId="0" applyNumberFormat="1" applyFont="1" applyFill="1" applyBorder="1"/>
    <xf numFmtId="9" fontId="2" fillId="0" borderId="9" xfId="0" applyNumberFormat="1" applyFont="1" applyBorder="1"/>
    <xf numFmtId="9" fontId="2" fillId="0" borderId="67" xfId="0" applyNumberFormat="1" applyFont="1" applyBorder="1"/>
    <xf numFmtId="0" fontId="2" fillId="0" borderId="3" xfId="3" applyFont="1" applyBorder="1" applyProtection="1">
      <protection locked="0"/>
    </xf>
    <xf numFmtId="164" fontId="2" fillId="0" borderId="1" xfId="1" applyNumberFormat="1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0" fontId="5" fillId="8" borderId="54" xfId="0" applyNumberFormat="1" applyFont="1" applyFill="1" applyBorder="1" applyAlignment="1" applyProtection="1">
      <alignment horizontal="center"/>
      <protection locked="0"/>
    </xf>
    <xf numFmtId="0" fontId="5" fillId="8" borderId="5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167" fontId="23" fillId="0" borderId="20" xfId="0" applyNumberFormat="1" applyFont="1" applyBorder="1" applyAlignment="1" applyProtection="1">
      <alignment horizontal="right"/>
      <protection locked="0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5" fillId="8" borderId="54" xfId="0" applyNumberFormat="1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2" fillId="0" borderId="58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5" fillId="8" borderId="54" xfId="0" applyFont="1" applyFill="1" applyBorder="1" applyAlignment="1">
      <alignment horizontal="left"/>
    </xf>
    <xf numFmtId="0" fontId="2" fillId="8" borderId="55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9" xfId="0" applyFont="1" applyBorder="1"/>
    <xf numFmtId="0" fontId="2" fillId="0" borderId="0" xfId="0" applyFont="1"/>
    <xf numFmtId="0" fontId="2" fillId="0" borderId="41" xfId="0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6" xfId="0" applyFont="1" applyBorder="1" applyProtection="1">
      <protection locked="0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109375" customWidth="1"/>
  </cols>
  <sheetData>
    <row r="1" spans="1:10" ht="18" x14ac:dyDescent="0.35">
      <c r="A1" s="235" t="s">
        <v>51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8" x14ac:dyDescent="0.35">
      <c r="A2" s="235" t="s">
        <v>47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23.4" x14ac:dyDescent="0.45">
      <c r="A3" s="237" t="s">
        <v>57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3.8" x14ac:dyDescent="0.3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3.8" x14ac:dyDescent="0.3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2.75" customHeight="1" x14ac:dyDescent="0.25">
      <c r="A6" s="236" t="s">
        <v>52</v>
      </c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9.5" customHeight="1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0" ht="13.8" x14ac:dyDescent="0.3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74.25" customHeight="1" x14ac:dyDescent="0.25">
      <c r="A9" s="68" t="s">
        <v>48</v>
      </c>
      <c r="B9" s="239" t="s">
        <v>56</v>
      </c>
      <c r="C9" s="239"/>
      <c r="D9" s="239"/>
      <c r="E9" s="239"/>
      <c r="F9" s="239"/>
      <c r="G9" s="239"/>
      <c r="H9" s="239"/>
      <c r="I9" s="239"/>
      <c r="J9" s="239"/>
    </row>
    <row r="10" spans="1:10" ht="12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30" customHeight="1" x14ac:dyDescent="0.25">
      <c r="A11" s="68" t="s">
        <v>48</v>
      </c>
      <c r="B11" s="239" t="s">
        <v>53</v>
      </c>
      <c r="C11" s="239"/>
      <c r="D11" s="239"/>
      <c r="E11" s="239"/>
      <c r="F11" s="239"/>
      <c r="G11" s="239"/>
      <c r="H11" s="239"/>
      <c r="I11" s="239"/>
      <c r="J11" s="239"/>
    </row>
    <row r="12" spans="1:10" ht="9" customHeigh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45.75" customHeight="1" x14ac:dyDescent="0.25">
      <c r="A13" s="68" t="s">
        <v>48</v>
      </c>
      <c r="B13" s="239" t="s">
        <v>54</v>
      </c>
      <c r="C13" s="239"/>
      <c r="D13" s="239"/>
      <c r="E13" s="239"/>
      <c r="F13" s="239"/>
      <c r="G13" s="239"/>
      <c r="H13" s="239"/>
      <c r="I13" s="239"/>
      <c r="J13" s="239"/>
    </row>
    <row r="14" spans="1:10" ht="7.5" customHeight="1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30.75" customHeight="1" x14ac:dyDescent="0.25">
      <c r="A15" s="68" t="s">
        <v>48</v>
      </c>
      <c r="B15" s="239" t="s">
        <v>55</v>
      </c>
      <c r="C15" s="239"/>
      <c r="D15" s="239"/>
      <c r="E15" s="239"/>
      <c r="F15" s="239"/>
      <c r="G15" s="239"/>
      <c r="H15" s="239"/>
      <c r="I15" s="239"/>
      <c r="J15" s="239"/>
    </row>
    <row r="16" spans="1:10" ht="30.75" customHeight="1" x14ac:dyDescent="0.25">
      <c r="A16" s="65"/>
      <c r="B16" s="238"/>
      <c r="C16" s="238"/>
      <c r="D16" s="238"/>
      <c r="E16" s="238"/>
      <c r="F16" s="238"/>
      <c r="G16" s="238"/>
      <c r="H16" s="238"/>
      <c r="I16" s="238"/>
      <c r="J16" s="238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sqref="A1:H1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3">
      <c r="A1" s="264" t="s">
        <v>72</v>
      </c>
      <c r="B1" s="264"/>
      <c r="C1" s="264"/>
      <c r="D1" s="264"/>
      <c r="E1" s="264"/>
      <c r="F1" s="264"/>
      <c r="G1" s="264"/>
      <c r="H1" s="264"/>
      <c r="I1" s="30" t="s">
        <v>31</v>
      </c>
      <c r="J1" s="179"/>
      <c r="K1" s="108" t="s">
        <v>103</v>
      </c>
      <c r="L1" s="109"/>
      <c r="M1" s="109"/>
      <c r="N1" s="109"/>
      <c r="O1" s="109"/>
      <c r="P1" s="109"/>
      <c r="Q1" s="109"/>
      <c r="R1" s="109"/>
      <c r="S1" s="109"/>
    </row>
    <row r="2" spans="1:19" s="8" customFormat="1" ht="12.9" customHeight="1" thickBot="1" x14ac:dyDescent="0.3">
      <c r="A2" s="215" t="s">
        <v>68</v>
      </c>
      <c r="B2" s="215"/>
      <c r="C2" s="215"/>
      <c r="D2" s="215"/>
      <c r="E2" s="215"/>
      <c r="F2" s="215"/>
      <c r="G2" s="279">
        <v>45108</v>
      </c>
      <c r="H2" s="279"/>
      <c r="I2" s="218" t="s">
        <v>96</v>
      </c>
      <c r="J2" s="219">
        <f>G2+365</f>
        <v>45473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277"/>
      <c r="C3" s="278"/>
      <c r="D3" s="27" t="s">
        <v>5</v>
      </c>
      <c r="E3" s="26" t="s">
        <v>6</v>
      </c>
      <c r="F3" s="245" t="s">
        <v>25</v>
      </c>
      <c r="G3" s="246"/>
      <c r="H3" s="247"/>
      <c r="I3" s="254" t="s">
        <v>26</v>
      </c>
      <c r="J3" s="24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24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256"/>
      <c r="C5" s="257"/>
      <c r="D5" s="82"/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244"/>
      <c r="C6" s="258"/>
      <c r="D6" s="82"/>
      <c r="E6" s="75">
        <f t="shared" si="0"/>
        <v>0</v>
      </c>
      <c r="F6" s="31"/>
      <c r="G6" s="85"/>
      <c r="H6" s="86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244"/>
      <c r="C7" s="244"/>
      <c r="D7" s="82"/>
      <c r="E7" s="75">
        <f t="shared" si="0"/>
        <v>0</v>
      </c>
      <c r="F7" s="31"/>
      <c r="G7" s="85"/>
      <c r="H7" s="86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244"/>
      <c r="C8" s="244"/>
      <c r="D8" s="82"/>
      <c r="E8" s="75">
        <f t="shared" si="0"/>
        <v>0</v>
      </c>
      <c r="F8" s="31"/>
      <c r="G8" s="85"/>
      <c r="H8" s="86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244"/>
      <c r="C9" s="258"/>
      <c r="D9" s="82"/>
      <c r="E9" s="75">
        <f t="shared" si="0"/>
        <v>0</v>
      </c>
      <c r="F9" s="31"/>
      <c r="G9" s="85"/>
      <c r="H9" s="86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244"/>
      <c r="C10" s="258"/>
      <c r="D10" s="82"/>
      <c r="E10" s="75">
        <f t="shared" si="0"/>
        <v>0</v>
      </c>
      <c r="F10" s="31"/>
      <c r="G10" s="85"/>
      <c r="H10" s="86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41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259"/>
      <c r="C12" s="259"/>
      <c r="D12" s="82"/>
      <c r="E12" s="74">
        <f>D12/12</f>
        <v>0</v>
      </c>
      <c r="F12" s="89"/>
      <c r="G12" s="40"/>
      <c r="H12" s="58"/>
      <c r="I12" s="62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244"/>
      <c r="C13" s="244"/>
      <c r="D13" s="82"/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244"/>
      <c r="C14" s="244"/>
      <c r="D14" s="82"/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242"/>
      <c r="C15" s="243"/>
      <c r="D15" s="124"/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9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9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9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104"/>
      <c r="F21" s="31"/>
      <c r="G21" s="98"/>
      <c r="H21" s="88"/>
      <c r="I21" s="80">
        <f t="shared" si="3"/>
        <v>0</v>
      </c>
      <c r="J21" s="102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104"/>
      <c r="F22" s="31"/>
      <c r="G22" s="98"/>
      <c r="H22" s="88"/>
      <c r="I22" s="80">
        <f t="shared" si="3"/>
        <v>0</v>
      </c>
      <c r="J22" s="102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104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104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104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34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252">
        <v>0.45300000000000001</v>
      </c>
      <c r="B28" s="253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thickBot="1" x14ac:dyDescent="0.25">
      <c r="A30" s="302" t="s">
        <v>98</v>
      </c>
      <c r="B30" s="303"/>
      <c r="C30" s="303"/>
      <c r="D30" s="303"/>
      <c r="E30" s="303"/>
      <c r="F30" s="303"/>
      <c r="G30" s="303"/>
      <c r="H30" s="304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339"/>
      <c r="D31" s="339"/>
      <c r="E31" s="339"/>
      <c r="F31" s="339"/>
      <c r="G31" s="339"/>
      <c r="H31" s="340"/>
      <c r="I31" s="101"/>
      <c r="J31" s="343"/>
      <c r="K31" s="112"/>
      <c r="L31" s="223"/>
    </row>
    <row r="32" spans="1:19" ht="12" customHeight="1" x14ac:dyDescent="0.2">
      <c r="A32" s="15"/>
      <c r="B32" s="7" t="s">
        <v>83</v>
      </c>
      <c r="C32" s="339"/>
      <c r="D32" s="339"/>
      <c r="E32" s="339"/>
      <c r="F32" s="339"/>
      <c r="G32" s="339"/>
      <c r="H32" s="340"/>
      <c r="I32" s="101"/>
      <c r="J32" s="344"/>
      <c r="K32" s="112"/>
      <c r="L32" s="223"/>
    </row>
    <row r="33" spans="1:19" ht="12" customHeight="1" thickBot="1" x14ac:dyDescent="0.25">
      <c r="A33" s="15"/>
      <c r="B33" s="7" t="s">
        <v>84</v>
      </c>
      <c r="C33" s="341"/>
      <c r="D33" s="341"/>
      <c r="E33" s="341"/>
      <c r="F33" s="341"/>
      <c r="G33" s="341"/>
      <c r="H33" s="342"/>
      <c r="I33" s="101"/>
      <c r="J33" s="345"/>
      <c r="K33" s="112"/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99"/>
      <c r="J36" s="99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0"/>
      <c r="J37" s="187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86"/>
    </row>
    <row r="40" spans="1:19" ht="12" customHeight="1" x14ac:dyDescent="0.2">
      <c r="A40" s="17"/>
      <c r="B40" s="7" t="s">
        <v>78</v>
      </c>
      <c r="C40" s="7"/>
      <c r="D40" s="172"/>
      <c r="E40" s="7" t="s">
        <v>76</v>
      </c>
      <c r="F40" s="166"/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275"/>
      <c r="I41" s="173"/>
      <c r="J41" s="173"/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273"/>
      <c r="I42" s="173"/>
      <c r="J42" s="173"/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287"/>
      <c r="I43" s="174"/>
      <c r="J43" s="174"/>
    </row>
    <row r="44" spans="1:19" ht="12" customHeight="1" thickBot="1" x14ac:dyDescent="0.25">
      <c r="A44" s="296" t="s">
        <v>27</v>
      </c>
      <c r="B44" s="297"/>
      <c r="C44" s="297"/>
      <c r="D44" s="297"/>
      <c r="E44" s="297"/>
      <c r="F44" s="297"/>
      <c r="G44" s="297"/>
      <c r="H44" s="298"/>
      <c r="I44" s="176">
        <f>SUM(I40:I43)</f>
        <v>0</v>
      </c>
      <c r="J44" s="176">
        <f>SUM(J40:J43)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166"/>
      <c r="D46" s="29" t="s">
        <v>87</v>
      </c>
      <c r="E46" s="271"/>
      <c r="F46" s="271"/>
      <c r="G46" s="271"/>
      <c r="H46" s="272"/>
      <c r="I46" s="167">
        <f>IF(E46&lt;=25000,+E46,25000)</f>
        <v>0</v>
      </c>
      <c r="J46" s="102"/>
    </row>
    <row r="47" spans="1:19" ht="12" customHeight="1" x14ac:dyDescent="0.2">
      <c r="A47" s="15"/>
      <c r="B47" s="7" t="s">
        <v>83</v>
      </c>
      <c r="C47" s="166"/>
      <c r="D47" s="29" t="s">
        <v>87</v>
      </c>
      <c r="E47" s="271"/>
      <c r="F47" s="271"/>
      <c r="G47" s="271"/>
      <c r="H47" s="272"/>
      <c r="I47" s="167">
        <f t="shared" ref="I47:I50" si="4">IF(E47&lt;=25000,+E47,25000)</f>
        <v>0</v>
      </c>
      <c r="J47" s="102"/>
    </row>
    <row r="48" spans="1:19" ht="12" customHeight="1" x14ac:dyDescent="0.2">
      <c r="A48" s="15"/>
      <c r="B48" s="7" t="s">
        <v>84</v>
      </c>
      <c r="C48" s="166"/>
      <c r="D48" s="29" t="s">
        <v>87</v>
      </c>
      <c r="E48" s="271"/>
      <c r="F48" s="271"/>
      <c r="G48" s="271"/>
      <c r="H48" s="272"/>
      <c r="I48" s="167">
        <f t="shared" si="4"/>
        <v>0</v>
      </c>
      <c r="J48" s="102"/>
    </row>
    <row r="49" spans="1:19" ht="12" customHeight="1" x14ac:dyDescent="0.2">
      <c r="A49" s="15"/>
      <c r="B49" s="7" t="s">
        <v>85</v>
      </c>
      <c r="C49" s="166"/>
      <c r="D49" s="29" t="s">
        <v>87</v>
      </c>
      <c r="E49" s="271"/>
      <c r="F49" s="271"/>
      <c r="G49" s="271"/>
      <c r="H49" s="272"/>
      <c r="I49" s="167">
        <f t="shared" si="4"/>
        <v>0</v>
      </c>
      <c r="J49" s="102"/>
    </row>
    <row r="50" spans="1:19" ht="12" customHeight="1" x14ac:dyDescent="0.2">
      <c r="A50" s="15"/>
      <c r="B50" s="7" t="s">
        <v>86</v>
      </c>
      <c r="C50" s="166"/>
      <c r="D50" s="29" t="s">
        <v>87</v>
      </c>
      <c r="E50" s="271"/>
      <c r="F50" s="271"/>
      <c r="G50" s="271"/>
      <c r="H50" s="272"/>
      <c r="I50" s="167">
        <f t="shared" si="4"/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67" t="s">
        <v>29</v>
      </c>
      <c r="B52" s="268"/>
      <c r="C52" s="268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102"/>
      <c r="J54" s="10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102"/>
      <c r="J55" s="102"/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102"/>
      <c r="J56" s="102"/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102"/>
      <c r="J57" s="102"/>
    </row>
    <row r="58" spans="1:19" ht="12" customHeight="1" x14ac:dyDescent="0.2">
      <c r="A58" s="17"/>
      <c r="B58" s="286" t="s">
        <v>67</v>
      </c>
      <c r="C58" s="286"/>
      <c r="D58" s="286"/>
      <c r="E58" s="286"/>
      <c r="F58" s="286"/>
      <c r="G58" s="286"/>
      <c r="H58" s="286"/>
      <c r="I58" s="102"/>
      <c r="J58" s="102"/>
      <c r="K58" s="233" t="s">
        <v>101</v>
      </c>
      <c r="L58" s="113">
        <v>2024</v>
      </c>
      <c r="M58" s="223">
        <v>4133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1"/>
      <c r="J59" s="101"/>
      <c r="K59" s="112" t="s">
        <v>102</v>
      </c>
      <c r="L59" s="113">
        <f>L58+1</f>
        <v>2025</v>
      </c>
      <c r="M59" s="223">
        <f>M58</f>
        <v>4133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80" t="s">
        <v>12</v>
      </c>
      <c r="B61" s="281"/>
      <c r="C61" s="281"/>
      <c r="D61" s="281"/>
      <c r="E61" s="281"/>
      <c r="F61" s="281"/>
      <c r="G61" s="281"/>
      <c r="H61" s="281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98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03">
        <v>0.48</v>
      </c>
      <c r="F63" s="81">
        <f>SUM(I61-I58-I51-I32-I44)</f>
        <v>0</v>
      </c>
      <c r="G63" s="81">
        <f>E63*F63</f>
        <v>0</v>
      </c>
      <c r="H63" s="153"/>
      <c r="I63" s="199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185"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</row>
    <row r="65" spans="1:12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58">
        <f>I61+I64</f>
        <v>0</v>
      </c>
      <c r="J65" s="158">
        <f>J61+J64</f>
        <v>0</v>
      </c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4"/>
      <c r="J66" s="84" t="s">
        <v>99</v>
      </c>
      <c r="L66" s="112"/>
    </row>
    <row r="67" spans="1:12" x14ac:dyDescent="0.2">
      <c r="L67" s="112"/>
    </row>
  </sheetData>
  <sheetProtection sheet="1" objects="1" scenarios="1" formatRows="0"/>
  <mergeCells count="57">
    <mergeCell ref="E49:H49"/>
    <mergeCell ref="E50:H50"/>
    <mergeCell ref="A27:C27"/>
    <mergeCell ref="A44:H44"/>
    <mergeCell ref="A39:H39"/>
    <mergeCell ref="B43:H43"/>
    <mergeCell ref="A38:H38"/>
    <mergeCell ref="A29:C29"/>
    <mergeCell ref="A30:H30"/>
    <mergeCell ref="A34:H34"/>
    <mergeCell ref="A35:H35"/>
    <mergeCell ref="C31:H31"/>
    <mergeCell ref="C32:H32"/>
    <mergeCell ref="C33:H33"/>
    <mergeCell ref="A64:C64"/>
    <mergeCell ref="A60:H60"/>
    <mergeCell ref="B58:H58"/>
    <mergeCell ref="B59:H59"/>
    <mergeCell ref="A53:H53"/>
    <mergeCell ref="A61:H61"/>
    <mergeCell ref="A62:C63"/>
    <mergeCell ref="B54:H54"/>
    <mergeCell ref="B55:H55"/>
    <mergeCell ref="B56:H56"/>
    <mergeCell ref="B57:H57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G2:H2"/>
    <mergeCell ref="A65:H65"/>
    <mergeCell ref="A17:C17"/>
    <mergeCell ref="A28:B28"/>
    <mergeCell ref="I3:I4"/>
    <mergeCell ref="B5:C5"/>
    <mergeCell ref="B6:C6"/>
    <mergeCell ref="B7:C7"/>
    <mergeCell ref="B13:C13"/>
    <mergeCell ref="B9:C9"/>
    <mergeCell ref="B12:C12"/>
    <mergeCell ref="B11:C11"/>
    <mergeCell ref="J3:J4"/>
    <mergeCell ref="B15:C15"/>
    <mergeCell ref="B8:C8"/>
    <mergeCell ref="F3:H3"/>
    <mergeCell ref="B4:C4"/>
    <mergeCell ref="B14:C14"/>
  </mergeCells>
  <phoneticPr fontId="0" type="noConversion"/>
  <printOptions horizontalCentered="1"/>
  <pageMargins left="0.5" right="0.5" top="0.4" bottom="0.25" header="0.5" footer="0.5"/>
  <pageSetup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zoomScale="140" zoomScaleNormal="140" workbookViewId="0">
      <selection activeCell="H5" sqref="H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3">
      <c r="A1" s="310" t="str">
        <f>'Year 1'!A1:H1</f>
        <v xml:space="preserve">SPONSOR: </v>
      </c>
      <c r="B1" s="310"/>
      <c r="C1" s="310"/>
      <c r="D1" s="310"/>
      <c r="E1" s="310"/>
      <c r="F1" s="310"/>
      <c r="G1" s="310"/>
      <c r="H1" s="310"/>
      <c r="I1" s="30" t="s">
        <v>40</v>
      </c>
      <c r="J1" s="179"/>
      <c r="K1" s="108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79">
        <f>'Year 1'!J2+1</f>
        <v>45474</v>
      </c>
      <c r="H2" s="279"/>
      <c r="I2" s="218" t="s">
        <v>96</v>
      </c>
      <c r="J2" s="219">
        <f>G2+364</f>
        <v>45838</v>
      </c>
      <c r="K2" s="206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311"/>
      <c r="C3" s="311"/>
      <c r="D3" s="27" t="s">
        <v>5</v>
      </c>
      <c r="E3" s="26" t="s">
        <v>6</v>
      </c>
      <c r="F3" s="312" t="s">
        <v>25</v>
      </c>
      <c r="G3" s="313"/>
      <c r="H3" s="314"/>
      <c r="I3" s="254" t="s">
        <v>26</v>
      </c>
      <c r="J3" s="24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24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15">
        <f>'Year 1'!B5</f>
        <v>0</v>
      </c>
      <c r="C5" s="316"/>
      <c r="D5" s="105">
        <f>'Year 1'!D5*1.03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207" t="s">
        <v>97</v>
      </c>
      <c r="L5" s="159"/>
      <c r="M5" s="159"/>
      <c r="N5" s="159"/>
      <c r="O5" s="159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5">
        <f>'Year 1'!B6</f>
        <v>0</v>
      </c>
      <c r="C6" s="316"/>
      <c r="D6" s="105">
        <f>'Year 1'!D6*1.03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207" t="s">
        <v>90</v>
      </c>
      <c r="L6" s="159"/>
      <c r="M6" s="159"/>
      <c r="N6" s="159"/>
      <c r="O6" s="159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5">
        <f>'Year 1'!B7</f>
        <v>0</v>
      </c>
      <c r="C7" s="316"/>
      <c r="D7" s="105">
        <f>'Year 1'!D7*1.03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208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5">
        <f>'Year 1'!B8</f>
        <v>0</v>
      </c>
      <c r="C8" s="316"/>
      <c r="D8" s="105">
        <f>'Year 1'!D8*1.03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08">
        <f>'Year 1'!B9</f>
        <v>0</v>
      </c>
      <c r="C9" s="309"/>
      <c r="D9" s="105">
        <f>'Year 1'!D9*1.03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08">
        <f>'Year 1'!B10</f>
        <v>0</v>
      </c>
      <c r="C10" s="309"/>
      <c r="D10" s="105">
        <f>'Year 1'!D10*1.03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7">
        <f>'Year 1'!B12</f>
        <v>0</v>
      </c>
      <c r="C12" s="317"/>
      <c r="D12" s="105">
        <f>'Year 1'!D12*1.03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7">
        <f>'Year 1'!B13</f>
        <v>0</v>
      </c>
      <c r="C13" s="317"/>
      <c r="D13" s="105">
        <f>'Year 1'!D13*1.03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7">
        <f>'Year 1'!B14</f>
        <v>0</v>
      </c>
      <c r="C14" s="317"/>
      <c r="D14" s="105">
        <f>'Year 1'!D14*1.03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8">
        <f>'Year 1'!B15</f>
        <v>0</v>
      </c>
      <c r="C15" s="318"/>
      <c r="D15" s="105">
        <f>'Year 1'!D15*1.03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9">
        <f>'Year 1'!A28+0.5%</f>
        <v>0.45800000000000002</v>
      </c>
      <c r="B28" s="320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  <c r="K28" s="207" t="s">
        <v>100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thickBot="1" x14ac:dyDescent="0.25">
      <c r="A30" s="302" t="s">
        <v>98</v>
      </c>
      <c r="B30" s="303"/>
      <c r="C30" s="303"/>
      <c r="D30" s="303"/>
      <c r="E30" s="303"/>
      <c r="F30" s="303"/>
      <c r="G30" s="303"/>
      <c r="H30" s="304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339"/>
      <c r="D31" s="339"/>
      <c r="E31" s="339"/>
      <c r="F31" s="339"/>
      <c r="G31" s="339"/>
      <c r="H31" s="340"/>
      <c r="I31" s="101"/>
      <c r="J31" s="343"/>
      <c r="K31" s="112"/>
      <c r="L31" s="223"/>
    </row>
    <row r="32" spans="1:19" ht="12" customHeight="1" x14ac:dyDescent="0.2">
      <c r="A32" s="15"/>
      <c r="B32" s="7" t="s">
        <v>83</v>
      </c>
      <c r="C32" s="339"/>
      <c r="D32" s="339"/>
      <c r="E32" s="339"/>
      <c r="F32" s="339"/>
      <c r="G32" s="339"/>
      <c r="H32" s="340"/>
      <c r="I32" s="101"/>
      <c r="J32" s="344"/>
      <c r="K32" s="112"/>
      <c r="L32" s="223"/>
    </row>
    <row r="33" spans="1:19" ht="12" customHeight="1" thickBot="1" x14ac:dyDescent="0.25">
      <c r="A33" s="15"/>
      <c r="B33" s="7" t="s">
        <v>84</v>
      </c>
      <c r="C33" s="341"/>
      <c r="D33" s="341"/>
      <c r="E33" s="341"/>
      <c r="F33" s="341"/>
      <c r="G33" s="341"/>
      <c r="H33" s="342"/>
      <c r="I33" s="101"/>
      <c r="J33" s="345"/>
      <c r="K33" s="112"/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321"/>
      <c r="I41" s="173"/>
      <c r="J41" s="173"/>
      <c r="M41" s="117"/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322"/>
      <c r="I42" s="173"/>
      <c r="J42" s="173"/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323"/>
      <c r="I43" s="174"/>
      <c r="J43" s="174"/>
    </row>
    <row r="44" spans="1:19" ht="12" customHeight="1" thickBot="1" x14ac:dyDescent="0.25">
      <c r="A44" s="324" t="s">
        <v>27</v>
      </c>
      <c r="B44" s="325"/>
      <c r="C44" s="325"/>
      <c r="D44" s="325"/>
      <c r="E44" s="325"/>
      <c r="F44" s="325"/>
      <c r="G44" s="325"/>
      <c r="H44" s="326"/>
      <c r="I44" s="176">
        <f>SUM(I40:I43)</f>
        <v>0</v>
      </c>
      <c r="J44" s="176">
        <f>SUM(J40:J43)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7">
        <f>'Year 1'!C46</f>
        <v>0</v>
      </c>
      <c r="D46" s="29" t="s">
        <v>87</v>
      </c>
      <c r="E46" s="271"/>
      <c r="F46" s="271"/>
      <c r="G46" s="271"/>
      <c r="H46" s="272"/>
      <c r="I46" s="167">
        <f>IF(E46+'Year 1'!I46&gt;=25000,25000-'Year 1'!I46,E46)</f>
        <v>0</v>
      </c>
      <c r="J46" s="102"/>
    </row>
    <row r="47" spans="1:19" ht="12" customHeight="1" x14ac:dyDescent="0.2">
      <c r="A47" s="15"/>
      <c r="B47" s="7" t="s">
        <v>83</v>
      </c>
      <c r="C47" s="7">
        <f>'Year 1'!C47</f>
        <v>0</v>
      </c>
      <c r="D47" s="29" t="s">
        <v>87</v>
      </c>
      <c r="E47" s="271"/>
      <c r="F47" s="271"/>
      <c r="G47" s="271"/>
      <c r="H47" s="272"/>
      <c r="I47" s="167">
        <f>IF(E47+'Year 1'!I47&gt;=25000,25000-'Year 1'!I47,E47)</f>
        <v>0</v>
      </c>
      <c r="J47" s="102"/>
    </row>
    <row r="48" spans="1:19" ht="12" customHeight="1" x14ac:dyDescent="0.2">
      <c r="A48" s="15"/>
      <c r="B48" s="7" t="s">
        <v>84</v>
      </c>
      <c r="C48" s="7">
        <f>'Year 1'!C48</f>
        <v>0</v>
      </c>
      <c r="D48" s="29" t="s">
        <v>87</v>
      </c>
      <c r="E48" s="271"/>
      <c r="F48" s="271"/>
      <c r="G48" s="271"/>
      <c r="H48" s="272"/>
      <c r="I48" s="167">
        <f>IF(E48+'Year 1'!I48&gt;=25000,25000-'Year 1'!I48,E48)</f>
        <v>0</v>
      </c>
      <c r="J48" s="102"/>
    </row>
    <row r="49" spans="1:19" ht="12" customHeight="1" x14ac:dyDescent="0.2">
      <c r="A49" s="15"/>
      <c r="B49" s="7" t="s">
        <v>85</v>
      </c>
      <c r="C49" s="7">
        <f>'Year 1'!C49</f>
        <v>0</v>
      </c>
      <c r="D49" s="29" t="s">
        <v>87</v>
      </c>
      <c r="E49" s="271"/>
      <c r="F49" s="271"/>
      <c r="G49" s="271"/>
      <c r="H49" s="272"/>
      <c r="I49" s="167">
        <f>IF(E49+'Year 1'!I49&gt;=25000,25000-'Year 1'!I49,E49)</f>
        <v>0</v>
      </c>
      <c r="J49" s="102"/>
    </row>
    <row r="50" spans="1:19" ht="12" customHeight="1" x14ac:dyDescent="0.2">
      <c r="A50" s="15"/>
      <c r="B50" s="7" t="s">
        <v>86</v>
      </c>
      <c r="C50" s="7">
        <f>'Year 1'!C50</f>
        <v>0</v>
      </c>
      <c r="D50" s="29" t="s">
        <v>87</v>
      </c>
      <c r="E50" s="271"/>
      <c r="F50" s="271"/>
      <c r="G50" s="271"/>
      <c r="H50" s="272"/>
      <c r="I50" s="167">
        <f>IF(E50+'Year 1'!I50&gt;=25000,25000-'Year 1'!I50,E50)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67" t="s">
        <v>29</v>
      </c>
      <c r="B52" s="268"/>
      <c r="C52" s="297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102"/>
      <c r="J54" s="10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102"/>
      <c r="J55" s="102"/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102"/>
      <c r="J56" s="102"/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102"/>
      <c r="J57" s="102"/>
    </row>
    <row r="58" spans="1:19" ht="12" customHeight="1" x14ac:dyDescent="0.2">
      <c r="A58" s="17"/>
      <c r="B58" s="286" t="s">
        <v>67</v>
      </c>
      <c r="C58" s="286"/>
      <c r="D58" s="286"/>
      <c r="E58" s="286"/>
      <c r="F58" s="286"/>
      <c r="G58" s="286"/>
      <c r="H58" s="286"/>
      <c r="I58" s="102"/>
      <c r="J58" s="102"/>
      <c r="K58" s="14" t="s">
        <v>101</v>
      </c>
      <c r="L58" s="11">
        <f>'Year 1'!L59</f>
        <v>2025</v>
      </c>
      <c r="M58" s="234">
        <f>'Year 1'!M59*1.05</f>
        <v>4340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1"/>
      <c r="J59" s="101"/>
      <c r="K59" s="14" t="s">
        <v>102</v>
      </c>
      <c r="L59" s="11">
        <f>L58+1</f>
        <v>2026</v>
      </c>
      <c r="M59" s="234">
        <f>M58</f>
        <v>4340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80" t="s">
        <v>12</v>
      </c>
      <c r="B61" s="281"/>
      <c r="C61" s="281"/>
      <c r="D61" s="281"/>
      <c r="E61" s="281"/>
      <c r="F61" s="281"/>
      <c r="G61" s="281"/>
      <c r="H61" s="281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50">
        <f>'Year 1'!E63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formatRows="0"/>
  <mergeCells count="57">
    <mergeCell ref="C31:H31"/>
    <mergeCell ref="C32:H32"/>
    <mergeCell ref="C33:H33"/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  <mergeCell ref="B41:H41"/>
    <mergeCell ref="B42:H42"/>
    <mergeCell ref="B43:H43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B36:H36"/>
    <mergeCell ref="B37:H37"/>
    <mergeCell ref="A39:H39"/>
    <mergeCell ref="A34:H34"/>
    <mergeCell ref="A35:H35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J3:J4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G2:H2"/>
  </mergeCells>
  <printOptions horizontalCentered="1"/>
  <pageMargins left="0.5" right="0.5" top="0.4" bottom="0.25" header="0.5" footer="0.5"/>
  <pageSetup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zoomScale="140" zoomScaleNormal="140" workbookViewId="0">
      <selection activeCell="H5" sqref="H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0" t="str">
        <f>'Year 1'!A1:H1</f>
        <v xml:space="preserve">SPONSOR: </v>
      </c>
      <c r="B1" s="310"/>
      <c r="C1" s="310"/>
      <c r="D1" s="310"/>
      <c r="E1" s="310"/>
      <c r="F1" s="310"/>
      <c r="G1" s="310"/>
      <c r="H1" s="310"/>
      <c r="I1" s="30" t="s">
        <v>43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79">
        <f>'Year 2'!J2+1</f>
        <v>45839</v>
      </c>
      <c r="H2" s="279"/>
      <c r="I2" s="218" t="s">
        <v>96</v>
      </c>
      <c r="J2" s="219">
        <f>G2+364</f>
        <v>46203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311"/>
      <c r="C3" s="311"/>
      <c r="D3" s="27" t="s">
        <v>5</v>
      </c>
      <c r="E3" s="26" t="s">
        <v>6</v>
      </c>
      <c r="F3" s="312" t="s">
        <v>25</v>
      </c>
      <c r="G3" s="313"/>
      <c r="H3" s="314"/>
      <c r="I3" s="254" t="s">
        <v>26</v>
      </c>
      <c r="J3" s="24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24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17">
        <f>'Year 1'!B5</f>
        <v>0</v>
      </c>
      <c r="C5" s="317"/>
      <c r="D5" s="105">
        <f>'Year 2'!D5*1.03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7">
        <f>'Year 1'!B6</f>
        <v>0</v>
      </c>
      <c r="C6" s="317"/>
      <c r="D6" s="105">
        <f>'Year 2'!D6*1.03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7">
        <f>'Year 1'!B7</f>
        <v>0</v>
      </c>
      <c r="C7" s="317"/>
      <c r="D7" s="105">
        <f>'Year 2'!D7*1.03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7">
        <f>'Year 1'!B8</f>
        <v>0</v>
      </c>
      <c r="C8" s="317"/>
      <c r="D8" s="105">
        <f>'Year 2'!D8*1.03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7">
        <f>'Year 1'!B9</f>
        <v>0</v>
      </c>
      <c r="C9" s="317"/>
      <c r="D9" s="105">
        <f>'Year 2'!D9*1.03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7">
        <f>'Year 1'!B10</f>
        <v>0</v>
      </c>
      <c r="C10" s="317"/>
      <c r="D10" s="105">
        <f>'Year 2'!D10*1.03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7">
        <f>'Year 1'!B12</f>
        <v>0</v>
      </c>
      <c r="C12" s="317"/>
      <c r="D12" s="105">
        <f>'Year 2'!D12*1.03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7">
        <f>'Year 1'!B13</f>
        <v>0</v>
      </c>
      <c r="C13" s="317"/>
      <c r="D13" s="105">
        <f>'Year 2'!D13*1.03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7">
        <f>'Year 1'!B14</f>
        <v>0</v>
      </c>
      <c r="C14" s="317"/>
      <c r="D14" s="105">
        <f>'Year 2'!D14*1.03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8">
        <f>'Year 1'!B15</f>
        <v>0</v>
      </c>
      <c r="C15" s="318"/>
      <c r="D15" s="105">
        <f>'Year 2'!D15*1.03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9">
        <f>'Year 2'!A28+0.5%</f>
        <v>0.46300000000000002</v>
      </c>
      <c r="B28" s="320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thickBot="1" x14ac:dyDescent="0.25">
      <c r="A30" s="302" t="s">
        <v>98</v>
      </c>
      <c r="B30" s="303"/>
      <c r="C30" s="303"/>
      <c r="D30" s="303"/>
      <c r="E30" s="303"/>
      <c r="F30" s="303"/>
      <c r="G30" s="303"/>
      <c r="H30" s="304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339"/>
      <c r="D31" s="339"/>
      <c r="E31" s="339"/>
      <c r="F31" s="339"/>
      <c r="G31" s="339"/>
      <c r="H31" s="340"/>
      <c r="I31" s="101"/>
      <c r="J31" s="343"/>
      <c r="K31" s="112"/>
      <c r="L31" s="223"/>
    </row>
    <row r="32" spans="1:19" ht="12" customHeight="1" x14ac:dyDescent="0.2">
      <c r="A32" s="15"/>
      <c r="B32" s="7" t="s">
        <v>83</v>
      </c>
      <c r="C32" s="339"/>
      <c r="D32" s="339"/>
      <c r="E32" s="339"/>
      <c r="F32" s="339"/>
      <c r="G32" s="339"/>
      <c r="H32" s="340"/>
      <c r="I32" s="101"/>
      <c r="J32" s="344"/>
      <c r="K32" s="112"/>
      <c r="L32" s="223"/>
    </row>
    <row r="33" spans="1:19" ht="12" customHeight="1" thickBot="1" x14ac:dyDescent="0.25">
      <c r="A33" s="15"/>
      <c r="B33" s="7" t="s">
        <v>84</v>
      </c>
      <c r="C33" s="341"/>
      <c r="D33" s="341"/>
      <c r="E33" s="341"/>
      <c r="F33" s="341"/>
      <c r="G33" s="341"/>
      <c r="H33" s="342"/>
      <c r="I33" s="101"/>
      <c r="J33" s="345"/>
      <c r="K33" s="112"/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321"/>
      <c r="I41" s="173"/>
      <c r="J41" s="173"/>
      <c r="M41" s="117"/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322"/>
      <c r="I42" s="173"/>
      <c r="J42" s="173"/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323"/>
      <c r="I43" s="174"/>
      <c r="J43" s="174"/>
    </row>
    <row r="44" spans="1:19" ht="12" customHeight="1" thickBot="1" x14ac:dyDescent="0.25">
      <c r="A44" s="324" t="s">
        <v>27</v>
      </c>
      <c r="B44" s="325"/>
      <c r="C44" s="325"/>
      <c r="D44" s="325"/>
      <c r="E44" s="325"/>
      <c r="F44" s="325"/>
      <c r="G44" s="325"/>
      <c r="H44" s="326"/>
      <c r="I44" s="176">
        <f>SUM(I40:I43)</f>
        <v>0</v>
      </c>
      <c r="J44" s="176">
        <f>SUM(J40:J43)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7">
        <f>'Year 2'!C46</f>
        <v>0</v>
      </c>
      <c r="D46" s="29" t="s">
        <v>87</v>
      </c>
      <c r="E46" s="271"/>
      <c r="F46" s="271"/>
      <c r="G46" s="271"/>
      <c r="H46" s="272"/>
      <c r="I46" s="167">
        <f>IF(E46+'Year 2'!I46+'Year 1'!I46&gt;=25000,25000-('Year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2'!C47</f>
        <v>0</v>
      </c>
      <c r="D47" s="29" t="s">
        <v>87</v>
      </c>
      <c r="E47" s="271"/>
      <c r="F47" s="271"/>
      <c r="G47" s="271"/>
      <c r="H47" s="272"/>
      <c r="I47" s="167">
        <f>IF(E47+'Year 2'!I47+'Year 1'!I47&gt;=25000,25000-('Year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2'!C48</f>
        <v>0</v>
      </c>
      <c r="D48" s="29" t="s">
        <v>87</v>
      </c>
      <c r="E48" s="271"/>
      <c r="F48" s="271"/>
      <c r="G48" s="271"/>
      <c r="H48" s="272"/>
      <c r="I48" s="167">
        <f>IF(E48+'Year 2'!I48+'Year 1'!I48&gt;=25000,25000-('Year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2'!C49</f>
        <v>0</v>
      </c>
      <c r="D49" s="29" t="s">
        <v>87</v>
      </c>
      <c r="E49" s="271"/>
      <c r="F49" s="271"/>
      <c r="G49" s="271"/>
      <c r="H49" s="272"/>
      <c r="I49" s="167">
        <f>IF(E49+'Year 2'!I49+'Year 1'!I49&gt;=25000,25000-('Year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2'!C50</f>
        <v>0</v>
      </c>
      <c r="D50" s="29" t="s">
        <v>87</v>
      </c>
      <c r="E50" s="271"/>
      <c r="F50" s="271"/>
      <c r="G50" s="271"/>
      <c r="H50" s="272"/>
      <c r="I50" s="167">
        <f>IF(E50+'Year 2'!I50+'Year 1'!I50&gt;=25000,25000-('Year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67" t="s">
        <v>29</v>
      </c>
      <c r="B52" s="268"/>
      <c r="C52" s="297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102"/>
      <c r="J54" s="10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102"/>
      <c r="J55" s="102"/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102"/>
      <c r="J56" s="102"/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102"/>
      <c r="J57" s="102"/>
    </row>
    <row r="58" spans="1:19" ht="12" customHeight="1" x14ac:dyDescent="0.2">
      <c r="A58" s="17"/>
      <c r="B58" s="286" t="s">
        <v>67</v>
      </c>
      <c r="C58" s="286"/>
      <c r="D58" s="286"/>
      <c r="E58" s="286"/>
      <c r="F58" s="286"/>
      <c r="G58" s="286"/>
      <c r="H58" s="286"/>
      <c r="I58" s="102"/>
      <c r="J58" s="102"/>
      <c r="K58" s="14" t="s">
        <v>101</v>
      </c>
      <c r="L58" s="11">
        <f>'Year 2'!L59</f>
        <v>2026</v>
      </c>
      <c r="M58" s="234">
        <f>'Year 2'!M59*1.05</f>
        <v>4557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1"/>
      <c r="J59" s="101"/>
      <c r="K59" s="14" t="s">
        <v>102</v>
      </c>
      <c r="L59" s="11">
        <f>L58+1</f>
        <v>2027</v>
      </c>
      <c r="M59" s="234">
        <f>M58</f>
        <v>4557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80" t="s">
        <v>12</v>
      </c>
      <c r="B61" s="281"/>
      <c r="C61" s="281"/>
      <c r="D61" s="281"/>
      <c r="E61" s="281"/>
      <c r="F61" s="281"/>
      <c r="G61" s="281"/>
      <c r="H61" s="281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7">
    <mergeCell ref="A66:H66"/>
    <mergeCell ref="A61:H61"/>
    <mergeCell ref="A62:C63"/>
    <mergeCell ref="A64:C64"/>
    <mergeCell ref="A65:H65"/>
    <mergeCell ref="B7:C7"/>
    <mergeCell ref="B8:C8"/>
    <mergeCell ref="A29:C29"/>
    <mergeCell ref="E46:H46"/>
    <mergeCell ref="E47:H47"/>
    <mergeCell ref="A45:H45"/>
    <mergeCell ref="B41:H41"/>
    <mergeCell ref="B42:H42"/>
    <mergeCell ref="A38:H38"/>
    <mergeCell ref="A44:H44"/>
    <mergeCell ref="B36:H36"/>
    <mergeCell ref="B37:H37"/>
    <mergeCell ref="A30:H30"/>
    <mergeCell ref="C31:H31"/>
    <mergeCell ref="C32:H32"/>
    <mergeCell ref="C33:H33"/>
    <mergeCell ref="A1:H1"/>
    <mergeCell ref="B5:C5"/>
    <mergeCell ref="B6:C6"/>
    <mergeCell ref="A3:C3"/>
    <mergeCell ref="F3:H3"/>
    <mergeCell ref="G2:H2"/>
    <mergeCell ref="B4:C4"/>
    <mergeCell ref="A34:H34"/>
    <mergeCell ref="A35:H35"/>
    <mergeCell ref="J3:J4"/>
    <mergeCell ref="A28:B28"/>
    <mergeCell ref="A39:H39"/>
    <mergeCell ref="A27:C27"/>
    <mergeCell ref="B13:C13"/>
    <mergeCell ref="B14:C14"/>
    <mergeCell ref="B11:C11"/>
    <mergeCell ref="B12:C12"/>
    <mergeCell ref="B15:C15"/>
    <mergeCell ref="A16:H16"/>
    <mergeCell ref="A17:C17"/>
    <mergeCell ref="I3:I4"/>
    <mergeCell ref="B9:C9"/>
    <mergeCell ref="B10:C10"/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</mergeCells>
  <phoneticPr fontId="0" type="noConversion"/>
  <printOptions horizontalCentered="1"/>
  <pageMargins left="0.5" right="0.5" top="0.4" bottom="0.25" header="0.5" footer="0.5"/>
  <pageSetup scale="9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zoomScale="140" zoomScaleNormal="140" workbookViewId="0">
      <selection activeCell="H5" sqref="H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0" t="str">
        <f>'Year 1'!A1:H1</f>
        <v xml:space="preserve">SPONSOR: </v>
      </c>
      <c r="B1" s="310"/>
      <c r="C1" s="310"/>
      <c r="D1" s="310"/>
      <c r="E1" s="310"/>
      <c r="F1" s="310"/>
      <c r="G1" s="310"/>
      <c r="H1" s="310"/>
      <c r="I1" s="30" t="s">
        <v>44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79">
        <f>'Year 3'!J2+1</f>
        <v>46204</v>
      </c>
      <c r="H2" s="279"/>
      <c r="I2" s="218" t="s">
        <v>96</v>
      </c>
      <c r="J2" s="219">
        <f>G2+364</f>
        <v>46568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311"/>
      <c r="C3" s="311"/>
      <c r="D3" s="27" t="s">
        <v>5</v>
      </c>
      <c r="E3" s="26" t="s">
        <v>6</v>
      </c>
      <c r="F3" s="312" t="s">
        <v>25</v>
      </c>
      <c r="G3" s="313"/>
      <c r="H3" s="314"/>
      <c r="I3" s="254" t="s">
        <v>26</v>
      </c>
      <c r="J3" s="24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24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27">
        <f>'Year 1'!B5</f>
        <v>0</v>
      </c>
      <c r="C5" s="317"/>
      <c r="D5" s="105">
        <f>'Year 3'!D5*1.03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7">
        <f>'Year 1'!B6</f>
        <v>0</v>
      </c>
      <c r="C6" s="317"/>
      <c r="D6" s="105">
        <f>'Year 3'!D6*1.03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7">
        <f>'Year 1'!B7</f>
        <v>0</v>
      </c>
      <c r="C7" s="317"/>
      <c r="D7" s="105">
        <f>'Year 3'!D7*1.03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7">
        <f>'Year 1'!B8</f>
        <v>0</v>
      </c>
      <c r="C8" s="317"/>
      <c r="D8" s="105">
        <f>'Year 3'!D8*1.03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7">
        <f>'Year 1'!B9</f>
        <v>0</v>
      </c>
      <c r="C9" s="317"/>
      <c r="D9" s="105">
        <f>'Year 3'!D9*1.03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7">
        <f>'Year 1'!B10</f>
        <v>0</v>
      </c>
      <c r="C10" s="317"/>
      <c r="D10" s="105">
        <f>'Year 3'!D10*1.03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7">
        <f>'Year 1'!B12</f>
        <v>0</v>
      </c>
      <c r="C12" s="317"/>
      <c r="D12" s="105">
        <f>'Year 3'!D12*1.03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7">
        <f>'Year 1'!B13</f>
        <v>0</v>
      </c>
      <c r="C13" s="317"/>
      <c r="D13" s="105">
        <f>'Year 3'!D13*1.03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7">
        <f>'Year 1'!B14</f>
        <v>0</v>
      </c>
      <c r="C14" s="317"/>
      <c r="D14" s="105">
        <f>'Year 3'!D14*1.03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8">
        <f>'Year 1'!B15</f>
        <v>0</v>
      </c>
      <c r="C15" s="318"/>
      <c r="D15" s="105">
        <f>'Year 3'!D15*1.03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72"/>
      <c r="E17" s="73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71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71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71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9">
        <f>'Year 3'!A28+0.5%</f>
        <v>0.46800000000000003</v>
      </c>
      <c r="B28" s="320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thickBot="1" x14ac:dyDescent="0.25">
      <c r="A30" s="302" t="s">
        <v>98</v>
      </c>
      <c r="B30" s="303"/>
      <c r="C30" s="303"/>
      <c r="D30" s="303"/>
      <c r="E30" s="303"/>
      <c r="F30" s="303"/>
      <c r="G30" s="303"/>
      <c r="H30" s="304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339"/>
      <c r="D31" s="339"/>
      <c r="E31" s="339"/>
      <c r="F31" s="339"/>
      <c r="G31" s="339"/>
      <c r="H31" s="340"/>
      <c r="I31" s="101"/>
      <c r="J31" s="343"/>
      <c r="K31" s="112"/>
      <c r="L31" s="223"/>
    </row>
    <row r="32" spans="1:19" ht="12" customHeight="1" x14ac:dyDescent="0.2">
      <c r="A32" s="15"/>
      <c r="B32" s="7" t="s">
        <v>83</v>
      </c>
      <c r="C32" s="339"/>
      <c r="D32" s="339"/>
      <c r="E32" s="339"/>
      <c r="F32" s="339"/>
      <c r="G32" s="339"/>
      <c r="H32" s="340"/>
      <c r="I32" s="101"/>
      <c r="J32" s="344"/>
      <c r="K32" s="112"/>
      <c r="L32" s="223"/>
    </row>
    <row r="33" spans="1:19" ht="12" customHeight="1" thickBot="1" x14ac:dyDescent="0.25">
      <c r="A33" s="15"/>
      <c r="B33" s="7" t="s">
        <v>84</v>
      </c>
      <c r="C33" s="341"/>
      <c r="D33" s="341"/>
      <c r="E33" s="341"/>
      <c r="F33" s="341"/>
      <c r="G33" s="341"/>
      <c r="H33" s="342"/>
      <c r="I33" s="101"/>
      <c r="J33" s="345"/>
      <c r="K33" s="112"/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86"/>
      <c r="M39" s="117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321"/>
      <c r="I41" s="173"/>
      <c r="J41" s="173"/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322"/>
      <c r="I42" s="173"/>
      <c r="J42" s="173"/>
      <c r="M42" s="117"/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323"/>
      <c r="I43" s="174"/>
      <c r="J43" s="174"/>
    </row>
    <row r="44" spans="1:19" ht="12" customHeight="1" thickBot="1" x14ac:dyDescent="0.25">
      <c r="A44" s="324" t="s">
        <v>27</v>
      </c>
      <c r="B44" s="325"/>
      <c r="C44" s="325"/>
      <c r="D44" s="325"/>
      <c r="E44" s="325"/>
      <c r="F44" s="325"/>
      <c r="G44" s="325"/>
      <c r="H44" s="326"/>
      <c r="I44" s="176">
        <f>SUM(I40:I43)</f>
        <v>0</v>
      </c>
      <c r="J44" s="176">
        <f>SUM(J40:J43)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7">
        <f>'Year 3'!C46</f>
        <v>0</v>
      </c>
      <c r="D46" s="29" t="s">
        <v>87</v>
      </c>
      <c r="E46" s="271"/>
      <c r="F46" s="271"/>
      <c r="G46" s="271"/>
      <c r="H46" s="272"/>
      <c r="I46" s="167">
        <f>IF(E46+'Year 3'!I46+'Year 2'!I46+'Year 1'!I46&gt;=25000,25000-('Year 3'!I46+'Year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3'!C47</f>
        <v>0</v>
      </c>
      <c r="D47" s="29" t="s">
        <v>87</v>
      </c>
      <c r="E47" s="271"/>
      <c r="F47" s="271"/>
      <c r="G47" s="271"/>
      <c r="H47" s="272"/>
      <c r="I47" s="167">
        <f>IF(E47+'Year 3'!I47+'Year 2'!I47+'Year 1'!I47&gt;=25000,25000-('Year 3'!I47+'Year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3'!C48</f>
        <v>0</v>
      </c>
      <c r="D48" s="29" t="s">
        <v>87</v>
      </c>
      <c r="E48" s="271"/>
      <c r="F48" s="271"/>
      <c r="G48" s="271"/>
      <c r="H48" s="272"/>
      <c r="I48" s="167">
        <f>IF(E48+'Year 3'!I48+'Year 2'!I48+'Year 1'!I48&gt;=25000,25000-('Year 3'!I48+'Year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3'!C49</f>
        <v>0</v>
      </c>
      <c r="D49" s="29" t="s">
        <v>87</v>
      </c>
      <c r="E49" s="271"/>
      <c r="F49" s="271"/>
      <c r="G49" s="271"/>
      <c r="H49" s="272"/>
      <c r="I49" s="167">
        <f>IF(E49+'Year 3'!I49+'Year 2'!I49+'Year 1'!I49&gt;=25000,25000-('Year 3'!I49+'Year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3'!C50</f>
        <v>0</v>
      </c>
      <c r="D50" s="29" t="s">
        <v>87</v>
      </c>
      <c r="E50" s="271"/>
      <c r="F50" s="271"/>
      <c r="G50" s="271"/>
      <c r="H50" s="272"/>
      <c r="I50" s="167">
        <f>IF(E50+'Year 3'!I50+'Year 2'!I50+'Year 1'!I50&gt;=25000,25000-('Year 3'!I50+'Year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67" t="s">
        <v>29</v>
      </c>
      <c r="B52" s="268"/>
      <c r="C52" s="297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102"/>
      <c r="J54" s="10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102"/>
      <c r="J55" s="102"/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102"/>
      <c r="J56" s="102"/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102"/>
      <c r="J57" s="102"/>
    </row>
    <row r="58" spans="1:19" ht="12" customHeight="1" x14ac:dyDescent="0.2">
      <c r="A58" s="17"/>
      <c r="B58" s="286" t="s">
        <v>67</v>
      </c>
      <c r="C58" s="286"/>
      <c r="D58" s="286"/>
      <c r="E58" s="286"/>
      <c r="F58" s="286"/>
      <c r="G58" s="286"/>
      <c r="H58" s="286"/>
      <c r="I58" s="102"/>
      <c r="J58" s="102"/>
      <c r="K58" s="14" t="s">
        <v>101</v>
      </c>
      <c r="L58" s="11">
        <f>'Year 3'!L59</f>
        <v>2027</v>
      </c>
      <c r="M58" s="234">
        <f>'Year 3'!M59*1.05</f>
        <v>4785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1"/>
      <c r="J59" s="101"/>
      <c r="K59" s="14" t="s">
        <v>102</v>
      </c>
      <c r="L59" s="11">
        <f>L58+1</f>
        <v>2028</v>
      </c>
      <c r="M59" s="234">
        <f>M58</f>
        <v>4785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80" t="s">
        <v>12</v>
      </c>
      <c r="B61" s="281"/>
      <c r="C61" s="281"/>
      <c r="D61" s="281"/>
      <c r="E61" s="281"/>
      <c r="F61" s="281"/>
      <c r="G61" s="281"/>
      <c r="H61" s="281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7">
    <mergeCell ref="A66:H66"/>
    <mergeCell ref="A61:H61"/>
    <mergeCell ref="A62:C63"/>
    <mergeCell ref="A64:C64"/>
    <mergeCell ref="A65:H65"/>
    <mergeCell ref="B7:C7"/>
    <mergeCell ref="B8:C8"/>
    <mergeCell ref="A29:C29"/>
    <mergeCell ref="E46:H46"/>
    <mergeCell ref="E47:H47"/>
    <mergeCell ref="A45:H45"/>
    <mergeCell ref="B41:H41"/>
    <mergeCell ref="B42:H42"/>
    <mergeCell ref="A38:H38"/>
    <mergeCell ref="A44:H44"/>
    <mergeCell ref="B36:H36"/>
    <mergeCell ref="B37:H37"/>
    <mergeCell ref="A30:H30"/>
    <mergeCell ref="C31:H31"/>
    <mergeCell ref="C32:H32"/>
    <mergeCell ref="C33:H33"/>
    <mergeCell ref="A1:H1"/>
    <mergeCell ref="B5:C5"/>
    <mergeCell ref="B6:C6"/>
    <mergeCell ref="A3:C3"/>
    <mergeCell ref="F3:H3"/>
    <mergeCell ref="G2:H2"/>
    <mergeCell ref="B4:C4"/>
    <mergeCell ref="A34:H34"/>
    <mergeCell ref="A35:H35"/>
    <mergeCell ref="J3:J4"/>
    <mergeCell ref="A28:B28"/>
    <mergeCell ref="A39:H39"/>
    <mergeCell ref="A27:C27"/>
    <mergeCell ref="B13:C13"/>
    <mergeCell ref="B14:C14"/>
    <mergeCell ref="B11:C11"/>
    <mergeCell ref="B12:C12"/>
    <mergeCell ref="B15:C15"/>
    <mergeCell ref="A16:H16"/>
    <mergeCell ref="A17:C17"/>
    <mergeCell ref="I3:I4"/>
    <mergeCell ref="B9:C9"/>
    <mergeCell ref="B10:C10"/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</mergeCells>
  <phoneticPr fontId="0" type="noConversion"/>
  <printOptions horizontalCentered="1"/>
  <pageMargins left="0.5" right="0.5" top="0.4" bottom="0.25" header="0.5" footer="0.5"/>
  <pageSetup scale="9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zoomScale="140" zoomScaleNormal="140" workbookViewId="0">
      <selection activeCell="H5" sqref="H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0" t="str">
        <f>'Year 1'!A1:H1</f>
        <v xml:space="preserve">SPONSOR: </v>
      </c>
      <c r="B1" s="310"/>
      <c r="C1" s="310"/>
      <c r="D1" s="310"/>
      <c r="E1" s="310"/>
      <c r="F1" s="310"/>
      <c r="G1" s="310"/>
      <c r="H1" s="310"/>
      <c r="I1" s="30" t="s">
        <v>45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79">
        <f>'Year 4'!J2+1</f>
        <v>46569</v>
      </c>
      <c r="H2" s="279"/>
      <c r="I2" s="218" t="s">
        <v>96</v>
      </c>
      <c r="J2" s="219">
        <f>G2+364+1</f>
        <v>46934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311"/>
      <c r="C3" s="311"/>
      <c r="D3" s="27" t="s">
        <v>5</v>
      </c>
      <c r="E3" s="26" t="s">
        <v>6</v>
      </c>
      <c r="F3" s="312" t="s">
        <v>25</v>
      </c>
      <c r="G3" s="313"/>
      <c r="H3" s="314"/>
      <c r="I3" s="254" t="s">
        <v>26</v>
      </c>
      <c r="J3" s="24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24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17">
        <f>'Year 1'!B5</f>
        <v>0</v>
      </c>
      <c r="C5" s="317"/>
      <c r="D5" s="105">
        <f>'Year 4'!D5*1.03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7">
        <f>'Year 1'!B6</f>
        <v>0</v>
      </c>
      <c r="C6" s="317"/>
      <c r="D6" s="105">
        <f>'Year 4'!D6*1.03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7">
        <f>'Year 1'!B7</f>
        <v>0</v>
      </c>
      <c r="C7" s="317"/>
      <c r="D7" s="105">
        <f>'Year 4'!D7*1.03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7">
        <f>'Year 1'!B8</f>
        <v>0</v>
      </c>
      <c r="C8" s="317"/>
      <c r="D8" s="105">
        <f>'Year 4'!D8*1.03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7">
        <f>'Year 1'!B9</f>
        <v>0</v>
      </c>
      <c r="C9" s="317"/>
      <c r="D9" s="105">
        <f>'Year 4'!D9*1.03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7">
        <f>'Year 1'!B10</f>
        <v>0</v>
      </c>
      <c r="C10" s="317"/>
      <c r="D10" s="105">
        <f>'Year 4'!D10*1.03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7">
        <f>'Year 1'!B12</f>
        <v>0</v>
      </c>
      <c r="C12" s="317"/>
      <c r="D12" s="217">
        <f>'Year 4'!D12*1.03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7">
        <f>'Year 1'!B13</f>
        <v>0</v>
      </c>
      <c r="C13" s="317"/>
      <c r="D13" s="217">
        <f>'Year 4'!D13*1.03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7">
        <f>'Year 1'!B14</f>
        <v>0</v>
      </c>
      <c r="C14" s="317"/>
      <c r="D14" s="217">
        <f>'Year 4'!D14*1.03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8">
        <f>'Year 1'!B15</f>
        <v>0</v>
      </c>
      <c r="C15" s="318"/>
      <c r="D15" s="217">
        <f>'Year 4'!D15*1.03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9">
        <f>'Year 4'!A28+0.5%</f>
        <v>0.47299999999999998</v>
      </c>
      <c r="B28" s="320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thickBot="1" x14ac:dyDescent="0.25">
      <c r="A30" s="302" t="s">
        <v>98</v>
      </c>
      <c r="B30" s="303"/>
      <c r="C30" s="303"/>
      <c r="D30" s="303"/>
      <c r="E30" s="303"/>
      <c r="F30" s="303"/>
      <c r="G30" s="303"/>
      <c r="H30" s="304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339"/>
      <c r="D31" s="339"/>
      <c r="E31" s="339"/>
      <c r="F31" s="339"/>
      <c r="G31" s="339"/>
      <c r="H31" s="340"/>
      <c r="I31" s="101"/>
      <c r="J31" s="343"/>
      <c r="K31" s="112"/>
      <c r="L31" s="223"/>
    </row>
    <row r="32" spans="1:19" ht="12" customHeight="1" x14ac:dyDescent="0.2">
      <c r="A32" s="15"/>
      <c r="B32" s="7" t="s">
        <v>83</v>
      </c>
      <c r="C32" s="339"/>
      <c r="D32" s="339"/>
      <c r="E32" s="339"/>
      <c r="F32" s="339"/>
      <c r="G32" s="339"/>
      <c r="H32" s="340"/>
      <c r="I32" s="101"/>
      <c r="J32" s="344"/>
      <c r="K32" s="112"/>
      <c r="L32" s="223"/>
    </row>
    <row r="33" spans="1:19" ht="12" customHeight="1" thickBot="1" x14ac:dyDescent="0.25">
      <c r="A33" s="15"/>
      <c r="B33" s="7" t="s">
        <v>84</v>
      </c>
      <c r="C33" s="341"/>
      <c r="D33" s="341"/>
      <c r="E33" s="341"/>
      <c r="F33" s="341"/>
      <c r="G33" s="341"/>
      <c r="H33" s="342"/>
      <c r="I33" s="101"/>
      <c r="J33" s="345"/>
      <c r="K33" s="112"/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321"/>
      <c r="I41" s="173"/>
      <c r="J41" s="173"/>
      <c r="M41" s="117"/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322"/>
      <c r="I42" s="173"/>
      <c r="J42" s="173"/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323"/>
      <c r="I43" s="174"/>
      <c r="J43" s="174"/>
    </row>
    <row r="44" spans="1:19" ht="12" customHeight="1" thickBot="1" x14ac:dyDescent="0.25">
      <c r="A44" s="324" t="s">
        <v>27</v>
      </c>
      <c r="B44" s="325"/>
      <c r="C44" s="325"/>
      <c r="D44" s="325"/>
      <c r="E44" s="325"/>
      <c r="F44" s="325"/>
      <c r="G44" s="325"/>
      <c r="H44" s="326"/>
      <c r="I44" s="176">
        <f>SUM(I40:I43)</f>
        <v>0</v>
      </c>
      <c r="J44" s="176">
        <f>SUM(J40:J43)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7">
        <f>'Year 4'!C46</f>
        <v>0</v>
      </c>
      <c r="D46" s="29" t="s">
        <v>87</v>
      </c>
      <c r="E46" s="271"/>
      <c r="F46" s="271"/>
      <c r="G46" s="271"/>
      <c r="H46" s="272"/>
      <c r="I46" s="167">
        <f>IF(E46+'Year 4'!I46+'Year 3'!I46+'Year 2'!I46+'Year 1'!I46&gt;=25000,25000-('Year 4'!I46+'Year 3'!I46+'Year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4'!C47</f>
        <v>0</v>
      </c>
      <c r="D47" s="29" t="s">
        <v>87</v>
      </c>
      <c r="E47" s="271"/>
      <c r="F47" s="271"/>
      <c r="G47" s="271"/>
      <c r="H47" s="272"/>
      <c r="I47" s="167">
        <f>IF(E47+'Year 3'!I47+'Year 2'!I47+'Year 1'!I47&gt;=25000,25000-('Year 3'!I47+'Year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4'!C48</f>
        <v>0</v>
      </c>
      <c r="D48" s="29" t="s">
        <v>87</v>
      </c>
      <c r="E48" s="271"/>
      <c r="F48" s="271"/>
      <c r="G48" s="271"/>
      <c r="H48" s="272"/>
      <c r="I48" s="167">
        <f>IF(E48+'Year 3'!I48+'Year 2'!I48+'Year 1'!I48&gt;=25000,25000-('Year 3'!I48+'Year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4'!C49</f>
        <v>0</v>
      </c>
      <c r="D49" s="29" t="s">
        <v>87</v>
      </c>
      <c r="E49" s="271"/>
      <c r="F49" s="271"/>
      <c r="G49" s="271"/>
      <c r="H49" s="272"/>
      <c r="I49" s="167">
        <f>IF(E49+'Year 3'!I49+'Year 2'!I49+'Year 1'!I49&gt;=25000,25000-('Year 3'!I49+'Year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4'!C50</f>
        <v>0</v>
      </c>
      <c r="D50" s="29" t="s">
        <v>87</v>
      </c>
      <c r="E50" s="271"/>
      <c r="F50" s="271"/>
      <c r="G50" s="271"/>
      <c r="H50" s="272"/>
      <c r="I50" s="167">
        <f>IF(E50+'Year 3'!I50+'Year 2'!I50+'Year 1'!I50&gt;=25000,25000-('Year 3'!I50+'Year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67" t="s">
        <v>29</v>
      </c>
      <c r="B52" s="268"/>
      <c r="C52" s="297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102"/>
      <c r="J54" s="10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102"/>
      <c r="J55" s="102"/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102"/>
      <c r="J56" s="102"/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102"/>
      <c r="J57" s="102"/>
    </row>
    <row r="58" spans="1:19" ht="12" customHeight="1" x14ac:dyDescent="0.2">
      <c r="A58" s="17"/>
      <c r="B58" s="286" t="s">
        <v>67</v>
      </c>
      <c r="C58" s="286"/>
      <c r="D58" s="286"/>
      <c r="E58" s="286"/>
      <c r="F58" s="286"/>
      <c r="G58" s="286"/>
      <c r="H58" s="286"/>
      <c r="I58" s="102"/>
      <c r="J58" s="102"/>
      <c r="K58" s="14" t="s">
        <v>101</v>
      </c>
      <c r="L58" s="11">
        <f>'Year 4'!L59</f>
        <v>2028</v>
      </c>
      <c r="M58" s="234">
        <f>'Year 4'!M59*1.05</f>
        <v>5024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1"/>
      <c r="J59" s="101"/>
      <c r="K59" s="14" t="s">
        <v>102</v>
      </c>
      <c r="L59" s="11">
        <f>L58+1</f>
        <v>2029</v>
      </c>
      <c r="M59" s="234">
        <f>M58</f>
        <v>5024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80" t="s">
        <v>12</v>
      </c>
      <c r="B61" s="281"/>
      <c r="C61" s="281"/>
      <c r="D61" s="281"/>
      <c r="E61" s="281"/>
      <c r="F61" s="281"/>
      <c r="G61" s="281"/>
      <c r="H61" s="281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7">
    <mergeCell ref="A66:H66"/>
    <mergeCell ref="A61:H61"/>
    <mergeCell ref="A62:C63"/>
    <mergeCell ref="A64:C64"/>
    <mergeCell ref="A65:H65"/>
    <mergeCell ref="B7:C7"/>
    <mergeCell ref="B8:C8"/>
    <mergeCell ref="A29:C29"/>
    <mergeCell ref="E46:H46"/>
    <mergeCell ref="E47:H47"/>
    <mergeCell ref="A45:H45"/>
    <mergeCell ref="B41:H41"/>
    <mergeCell ref="B42:H42"/>
    <mergeCell ref="A38:H38"/>
    <mergeCell ref="A44:H44"/>
    <mergeCell ref="B36:H36"/>
    <mergeCell ref="B37:H37"/>
    <mergeCell ref="A30:H30"/>
    <mergeCell ref="C31:H31"/>
    <mergeCell ref="C32:H32"/>
    <mergeCell ref="C33:H33"/>
    <mergeCell ref="A1:H1"/>
    <mergeCell ref="B5:C5"/>
    <mergeCell ref="B6:C6"/>
    <mergeCell ref="A3:C3"/>
    <mergeCell ref="F3:H3"/>
    <mergeCell ref="G2:H2"/>
    <mergeCell ref="B4:C4"/>
    <mergeCell ref="A34:H34"/>
    <mergeCell ref="A35:H35"/>
    <mergeCell ref="J3:J4"/>
    <mergeCell ref="A28:B28"/>
    <mergeCell ref="A39:H39"/>
    <mergeCell ref="A27:C27"/>
    <mergeCell ref="B13:C13"/>
    <mergeCell ref="B14:C14"/>
    <mergeCell ref="B11:C11"/>
    <mergeCell ref="B12:C12"/>
    <mergeCell ref="B15:C15"/>
    <mergeCell ref="A16:H16"/>
    <mergeCell ref="A17:C17"/>
    <mergeCell ref="I3:I4"/>
    <mergeCell ref="B9:C9"/>
    <mergeCell ref="B10:C10"/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</mergeCells>
  <phoneticPr fontId="0" type="noConversion"/>
  <printOptions horizontalCentered="1"/>
  <pageMargins left="0.5" right="0.5" top="0.4" bottom="0.5" header="0.5" footer="0.5"/>
  <pageSetup scale="9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83" customWidth="1"/>
    <col min="11" max="19" width="9.109375" style="113"/>
    <col min="20" max="16384" width="9.109375" style="2"/>
  </cols>
  <sheetData>
    <row r="1" spans="1:19" s="8" customFormat="1" ht="12.9" customHeight="1" x14ac:dyDescent="0.25">
      <c r="A1" s="310" t="str">
        <f>'Year 1'!A1:H1</f>
        <v xml:space="preserve">SPONSOR: </v>
      </c>
      <c r="B1" s="310"/>
      <c r="C1" s="310"/>
      <c r="D1" s="310"/>
      <c r="E1" s="310"/>
      <c r="F1" s="310"/>
      <c r="G1" s="310"/>
      <c r="H1" s="310"/>
      <c r="I1" s="70" t="s">
        <v>46</v>
      </c>
      <c r="J1" s="182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79">
        <f>'Year 1'!G2</f>
        <v>45108</v>
      </c>
      <c r="H2" s="279"/>
      <c r="I2" s="218" t="s">
        <v>96</v>
      </c>
      <c r="J2" s="219">
        <f>'Year 5'!J2</f>
        <v>46934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76" t="s">
        <v>24</v>
      </c>
      <c r="B3" s="311"/>
      <c r="C3" s="311"/>
      <c r="D3" s="27" t="s">
        <v>5</v>
      </c>
      <c r="E3" s="26" t="s">
        <v>6</v>
      </c>
      <c r="F3" s="312" t="s">
        <v>25</v>
      </c>
      <c r="G3" s="313"/>
      <c r="H3" s="314"/>
      <c r="I3" s="254" t="s">
        <v>26</v>
      </c>
      <c r="J3" s="330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248" t="s">
        <v>33</v>
      </c>
      <c r="C4" s="249"/>
      <c r="D4" s="36"/>
      <c r="E4" s="37"/>
      <c r="F4" s="38" t="s">
        <v>59</v>
      </c>
      <c r="G4" s="39" t="s">
        <v>60</v>
      </c>
      <c r="H4" s="55" t="s">
        <v>35</v>
      </c>
      <c r="I4" s="255"/>
      <c r="J4" s="33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251">
        <f>'Year 1'!B5</f>
        <v>0</v>
      </c>
      <c r="C5" s="334"/>
      <c r="D5" s="76"/>
      <c r="E5" s="74">
        <f t="shared" ref="E5:E10" si="0">D5/9</f>
        <v>0</v>
      </c>
      <c r="F5" s="35"/>
      <c r="G5" s="47"/>
      <c r="H5" s="56"/>
      <c r="I5" s="168">
        <f>'Year 1'!I5+'Year 2'!I5+'Year 3'!I5+'Year 4'!I5+'Year 5'!I5</f>
        <v>0</v>
      </c>
      <c r="J5" s="168">
        <f>'Year 1'!J5+'Year 2'!J5+'Year 3'!J5+'Year 4'!J5+'Year 5'!J5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7">
        <f>'Year 1'!B6</f>
        <v>0</v>
      </c>
      <c r="C6" s="317"/>
      <c r="D6" s="76"/>
      <c r="E6" s="75">
        <f t="shared" si="0"/>
        <v>0</v>
      </c>
      <c r="F6" s="31"/>
      <c r="G6" s="48">
        <v>0</v>
      </c>
      <c r="H6" s="4"/>
      <c r="I6" s="168">
        <f>'Year 1'!I6+'Year 2'!I6+'Year 3'!I6+'Year 4'!I6+'Year 5'!I6</f>
        <v>0</v>
      </c>
      <c r="J6" s="168">
        <f>'Year 1'!J6+'Year 2'!J6+'Year 3'!J6+'Year 4'!J6+'Year 5'!J6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7">
        <f>'Year 1'!B7</f>
        <v>0</v>
      </c>
      <c r="C7" s="317"/>
      <c r="D7" s="76"/>
      <c r="E7" s="75">
        <f t="shared" si="0"/>
        <v>0</v>
      </c>
      <c r="F7" s="31"/>
      <c r="G7" s="48">
        <v>0</v>
      </c>
      <c r="H7" s="4"/>
      <c r="I7" s="168">
        <f>'Year 1'!I7+'Year 2'!I7+'Year 3'!I7+'Year 4'!I7+'Year 5'!I7</f>
        <v>0</v>
      </c>
      <c r="J7" s="168">
        <f>'Year 1'!J7+'Year 2'!J7+'Year 3'!J7+'Year 4'!J7+'Year 5'!J7</f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7">
        <f>'Year 1'!B8</f>
        <v>0</v>
      </c>
      <c r="C8" s="317"/>
      <c r="D8" s="76"/>
      <c r="E8" s="75">
        <f t="shared" si="0"/>
        <v>0</v>
      </c>
      <c r="F8" s="31"/>
      <c r="G8" s="48"/>
      <c r="H8" s="4"/>
      <c r="I8" s="168">
        <f>'Year 1'!I8+'Year 2'!I8+'Year 3'!I8+'Year 4'!I8+'Year 5'!I8</f>
        <v>0</v>
      </c>
      <c r="J8" s="168">
        <f>'Year 1'!J8+'Year 2'!J8+'Year 3'!J8+'Year 4'!J8+'Year 5'!J8</f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7">
        <f>'Year 1'!B9</f>
        <v>0</v>
      </c>
      <c r="C9" s="317"/>
      <c r="D9" s="76"/>
      <c r="E9" s="75">
        <f t="shared" si="0"/>
        <v>0</v>
      </c>
      <c r="F9" s="31"/>
      <c r="G9" s="48"/>
      <c r="H9" s="4"/>
      <c r="I9" s="168">
        <f>'Year 1'!I9+'Year 2'!I9+'Year 3'!I9+'Year 4'!I9+'Year 5'!I9</f>
        <v>0</v>
      </c>
      <c r="J9" s="168">
        <f>'Year 1'!J9+'Year 2'!J9+'Year 3'!J9+'Year 4'!J9+'Year 5'!J9</f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7">
        <f>'Year 1'!B10</f>
        <v>0</v>
      </c>
      <c r="C10" s="317"/>
      <c r="D10" s="76"/>
      <c r="E10" s="75">
        <f t="shared" si="0"/>
        <v>0</v>
      </c>
      <c r="F10" s="31"/>
      <c r="G10" s="48"/>
      <c r="H10" s="4"/>
      <c r="I10" s="168">
        <f>'Year 1'!I10+'Year 2'!I10+'Year 3'!I10+'Year 4'!I10+'Year 5'!I10</f>
        <v>0</v>
      </c>
      <c r="J10" s="168">
        <f>'Year 1'!J10+'Year 2'!J10+'Year 3'!J10+'Year 4'!J10+'Year 5'!J10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60" t="s">
        <v>32</v>
      </c>
      <c r="C11" s="261"/>
      <c r="D11" s="41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32">
        <f>'Year 1'!B12</f>
        <v>0</v>
      </c>
      <c r="C12" s="332"/>
      <c r="D12" s="76"/>
      <c r="E12" s="74">
        <f>D12/12</f>
        <v>0</v>
      </c>
      <c r="F12" s="49"/>
      <c r="G12" s="40"/>
      <c r="H12" s="58"/>
      <c r="I12" s="62">
        <f>'Year 1'!I12+'Year 2'!I12+'Year 3'!I12+'Year 4'!I12+'Year 5'!I12</f>
        <v>0</v>
      </c>
      <c r="J12" s="168">
        <f>'Year 1'!J12+'Year 2'!J12+'Year 3'!J12+'Year 4'!J12+'Year 5'!J12</f>
        <v>0</v>
      </c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32">
        <f>'Year 1'!B13</f>
        <v>0</v>
      </c>
      <c r="C13" s="332"/>
      <c r="D13" s="76"/>
      <c r="E13" s="75">
        <f>D13/12</f>
        <v>0</v>
      </c>
      <c r="F13" s="50"/>
      <c r="G13" s="32"/>
      <c r="H13" s="59"/>
      <c r="I13" s="62">
        <f>'Year 1'!I13+'Year 2'!I13+'Year 3'!I13+'Year 4'!I13+'Year 5'!I13</f>
        <v>0</v>
      </c>
      <c r="J13" s="168">
        <f>'Year 1'!J13+'Year 2'!J13+'Year 3'!J13+'Year 4'!J13+'Year 5'!J13</f>
        <v>0</v>
      </c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32">
        <f>'Year 1'!B14</f>
        <v>0</v>
      </c>
      <c r="C14" s="332"/>
      <c r="D14" s="76"/>
      <c r="E14" s="75">
        <f>D14/12</f>
        <v>0</v>
      </c>
      <c r="F14" s="50"/>
      <c r="G14" s="32"/>
      <c r="H14" s="59"/>
      <c r="I14" s="62">
        <f>'Year 1'!I14+'Year 2'!I14+'Year 3'!I14+'Year 4'!I14+'Year 5'!I14</f>
        <v>0</v>
      </c>
      <c r="J14" s="168">
        <f>'Year 1'!J14+'Year 2'!J14+'Year 3'!J14+'Year 4'!J14+'Year 5'!J14</f>
        <v>0</v>
      </c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33">
        <f>'Year 1'!B15</f>
        <v>0</v>
      </c>
      <c r="C15" s="333"/>
      <c r="D15" s="140"/>
      <c r="E15" s="125">
        <f>D15/12</f>
        <v>0</v>
      </c>
      <c r="F15" s="141"/>
      <c r="G15" s="127"/>
      <c r="H15" s="128"/>
      <c r="I15" s="107">
        <f>'Year 1'!I15+'Year 2'!I15+'Year 3'!I15+'Year 4'!I15+'Year 5'!I15</f>
        <v>0</v>
      </c>
      <c r="J15" s="191">
        <f>'Year 1'!J15+'Year 2'!J15+'Year 3'!J15+'Year 4'!J15+'Year 5'!J15</f>
        <v>0</v>
      </c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65" t="s">
        <v>18</v>
      </c>
      <c r="B16" s="266"/>
      <c r="C16" s="266"/>
      <c r="D16" s="266"/>
      <c r="E16" s="266"/>
      <c r="F16" s="266"/>
      <c r="G16" s="266"/>
      <c r="H16" s="266"/>
      <c r="I16" s="142">
        <f>'Year 1'!I16+'Year 2'!I16+'Year 3'!I16+'Year 4'!I16+'Year 5'!I16</f>
        <v>0</v>
      </c>
      <c r="J16" s="192">
        <f>'Year 1'!J16+'Year 2'!J16+'Year 3'!J16+'Year 4'!J16+'Year 5'!J16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0" t="s">
        <v>58</v>
      </c>
      <c r="B17" s="251"/>
      <c r="C17" s="251"/>
      <c r="D17" s="53"/>
      <c r="E17" s="54"/>
      <c r="F17" s="51" t="s">
        <v>36</v>
      </c>
      <c r="G17" s="45" t="s">
        <v>37</v>
      </c>
      <c r="H17" s="60" t="s">
        <v>35</v>
      </c>
      <c r="I17" s="23"/>
      <c r="J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91</v>
      </c>
      <c r="D18" s="33"/>
      <c r="E18" s="44"/>
      <c r="F18" s="52"/>
      <c r="G18" s="20">
        <v>0</v>
      </c>
      <c r="H18" s="61">
        <v>0</v>
      </c>
      <c r="I18" s="62">
        <f>'Year 1'!I18+'Year 2'!I18+'Year 3'!I18+'Year 4'!I18+'Year 5'!I18</f>
        <v>0</v>
      </c>
      <c r="J18" s="168">
        <f>'Year 1'!J18+'Year 2'!J18+'Year 3'!J18+'Year 4'!J18+'Year 5'!J18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92</v>
      </c>
      <c r="D19" s="33"/>
      <c r="E19" s="44"/>
      <c r="F19" s="211"/>
      <c r="G19" s="212"/>
      <c r="H19" s="213"/>
      <c r="I19" s="62">
        <f>'Year 1'!I19+'Year 2'!I19+'Year 3'!I19+'Year 4'!I19+'Year 5'!I19</f>
        <v>0</v>
      </c>
      <c r="J19" s="168">
        <f>'Year 1'!J19+'Year 2'!J19+'Year 3'!J19+'Year 4'!J19+'Year 5'!J19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33"/>
      <c r="E20" s="44"/>
      <c r="F20" s="11"/>
      <c r="H20" s="6"/>
      <c r="I20" s="62">
        <f>'Year 1'!I20+'Year 2'!I20+'Year 3'!I20+'Year 4'!I20+'Year 5'!I20</f>
        <v>0</v>
      </c>
      <c r="J20" s="168">
        <f>'Year 1'!J20+'Year 2'!J20+'Year 3'!J20+'Year 4'!J20+'Year 5'!J20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93</v>
      </c>
      <c r="D21" s="77"/>
      <c r="E21" s="75"/>
      <c r="F21" s="31"/>
      <c r="G21" s="78"/>
      <c r="H21" s="79"/>
      <c r="I21" s="62">
        <f>'Year 1'!I21+'Year 2'!I21+'Year 3'!I21+'Year 4'!I21+'Year 5'!I21</f>
        <v>0</v>
      </c>
      <c r="J21" s="168">
        <f>'Year 1'!J21+'Year 2'!J21+'Year 3'!J21+'Year 4'!J21+'Year 5'!J21</f>
        <v>0</v>
      </c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94</v>
      </c>
      <c r="D22" s="77"/>
      <c r="E22" s="75"/>
      <c r="F22" s="31"/>
      <c r="G22" s="78"/>
      <c r="H22" s="79"/>
      <c r="I22" s="62">
        <f>'Year 1'!I22+'Year 2'!I22+'Year 3'!I22+'Year 4'!I22+'Year 5'!I22</f>
        <v>0</v>
      </c>
      <c r="J22" s="168">
        <f>'Year 1'!J22+'Year 2'!J22+'Year 3'!J22+'Year 4'!J22+'Year 5'!J22</f>
        <v>0</v>
      </c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95</v>
      </c>
      <c r="D23" s="77"/>
      <c r="E23" s="75"/>
      <c r="F23" s="31"/>
      <c r="G23" s="78"/>
      <c r="H23" s="79"/>
      <c r="I23" s="62">
        <f>'Year 1'!I23+'Year 2'!I23+'Year 3'!I23+'Year 4'!I23+'Year 5'!I23</f>
        <v>0</v>
      </c>
      <c r="J23" s="168">
        <f>'Year 1'!J23+'Year 2'!J23+'Year 3'!J23+'Year 4'!J23+'Year 5'!J23</f>
        <v>0</v>
      </c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77"/>
      <c r="E24" s="28"/>
      <c r="F24" s="31"/>
      <c r="H24" s="4"/>
      <c r="I24" s="62">
        <f>'Year 1'!I24+'Year 2'!I24+'Year 3'!I24+'Year 4'!I24+'Year 5'!I24</f>
        <v>0</v>
      </c>
      <c r="J24" s="168">
        <f>'Year 1'!J24+'Year 2'!J24+'Year 3'!J24+'Year 4'!J24+'Year 5'!J24</f>
        <v>0</v>
      </c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77"/>
      <c r="E25" s="28"/>
      <c r="F25" s="5"/>
      <c r="G25" s="32"/>
      <c r="H25" s="59"/>
      <c r="I25" s="62">
        <f>'Year 1'!I25+'Year 2'!I25+'Year 3'!I25+'Year 4'!I25+'Year 5'!I25</f>
        <v>0</v>
      </c>
      <c r="J25" s="168">
        <f>'Year 1'!J25+'Year 2'!J25+'Year 3'!J25+'Year 4'!J25+'Year 5'!J25</f>
        <v>0</v>
      </c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44">
        <f>'Year 1'!B26+'Year 2'!B26+'Year 3'!B26+'Year 4'!B26+'Year 5'!B26</f>
        <v>0</v>
      </c>
      <c r="C26" s="132" t="s">
        <v>50</v>
      </c>
      <c r="D26" s="145"/>
      <c r="E26" s="146"/>
      <c r="F26" s="147"/>
      <c r="G26" s="148"/>
      <c r="H26" s="149"/>
      <c r="I26" s="107">
        <f>'Year 1'!I26+'Year 2'!I26+'Year 3'!I26+'Year 4'!I26+'Year 5'!I26</f>
        <v>0</v>
      </c>
      <c r="J26" s="191">
        <f>'Year 1'!J26+'Year 2'!J26+'Year 3'!J26+'Year 4'!J26+'Year 5'!J26</f>
        <v>0</v>
      </c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65" t="s">
        <v>80</v>
      </c>
      <c r="B27" s="266"/>
      <c r="C27" s="266"/>
      <c r="D27" s="160"/>
      <c r="E27" s="160"/>
      <c r="F27" s="160"/>
      <c r="G27" s="160"/>
      <c r="H27" s="160"/>
      <c r="I27" s="142">
        <f>'Year 1'!I27+'Year 2'!I27+'Year 3'!I27+'Year 4'!I27+'Year 5'!I27</f>
        <v>0</v>
      </c>
      <c r="J27" s="192">
        <f>'Year 1'!J27+'Year 2'!J27+'Year 3'!J27+'Year 4'!J27+'Year 5'!J27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28" t="s">
        <v>61</v>
      </c>
      <c r="B28" s="329"/>
      <c r="C28" s="329"/>
      <c r="D28" s="329"/>
      <c r="E28" s="329"/>
      <c r="F28" s="329"/>
      <c r="G28" s="329"/>
      <c r="H28" s="329"/>
      <c r="I28" s="225">
        <f>'Year 1'!I28+'Year 2'!I28+'Year 3'!I28+'Year 4'!I28+'Year 5'!I28</f>
        <v>0</v>
      </c>
      <c r="J28" s="226">
        <f>'Year 1'!J28+'Year 2'!J28+'Year 3'!J28+'Year 4'!J28+'Year 5'!J28</f>
        <v>0</v>
      </c>
    </row>
    <row r="29" spans="1:19" ht="12" customHeight="1" thickBot="1" x14ac:dyDescent="0.25">
      <c r="A29" s="267" t="s">
        <v>81</v>
      </c>
      <c r="B29" s="268"/>
      <c r="C29" s="268"/>
      <c r="D29" s="165"/>
      <c r="E29" s="165"/>
      <c r="F29" s="165"/>
      <c r="G29" s="165"/>
      <c r="H29" s="165"/>
      <c r="I29" s="163">
        <f>'Year 1'!I29+'Year 2'!I29+'Year 3'!I29+'Year 4'!I29+'Year 5'!I29</f>
        <v>0</v>
      </c>
      <c r="J29" s="170">
        <f>'Year 1'!J29+'Year 2'!J29+'Year 3'!J29+'Year 4'!J29+'Year 5'!J29</f>
        <v>0</v>
      </c>
    </row>
    <row r="30" spans="1:19" s="3" customFormat="1" ht="12" customHeight="1" x14ac:dyDescent="0.2">
      <c r="A30" s="302" t="s">
        <v>98</v>
      </c>
      <c r="B30" s="303"/>
      <c r="C30" s="303"/>
      <c r="D30" s="303"/>
      <c r="E30" s="303"/>
      <c r="F30" s="303"/>
      <c r="G30" s="303"/>
      <c r="H30" s="304"/>
      <c r="I30" s="25"/>
      <c r="J30" s="25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62">
        <f>'Year 1'!I31+'Year 2'!I31+'Year 3'!I31+'Year 4'!I31+'Year 5'!I31</f>
        <v>0</v>
      </c>
      <c r="J31" s="168">
        <f>'Year 1'!J31+'Year 2'!J31+'Year 3'!J31+'Year 4'!J31+'Year 5'!J31</f>
        <v>0</v>
      </c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62">
        <f>'Year 1'!I32+'Year 2'!I32+'Year 3'!I32+'Year 4'!I32+'Year 5'!I32</f>
        <v>0</v>
      </c>
      <c r="J32" s="168">
        <f>'Year 1'!J32+'Year 2'!J32+'Year 3'!J32+'Year 4'!J32+'Year 5'!J32</f>
        <v>0</v>
      </c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62">
        <f>'Year 1'!I33+'Year 2'!I33+'Year 3'!I33+'Year 4'!I33+'Year 5'!I33</f>
        <v>0</v>
      </c>
      <c r="J33" s="168">
        <f>'Year 1'!J33+'Year 2'!J33+'Year 3'!J33+'Year 4'!J33+'Year 5'!J33</f>
        <v>0</v>
      </c>
      <c r="L33" s="223"/>
    </row>
    <row r="34" spans="1:19" s="1" customFormat="1" ht="12" customHeight="1" thickBot="1" x14ac:dyDescent="0.25">
      <c r="A34" s="305" t="s">
        <v>0</v>
      </c>
      <c r="B34" s="306"/>
      <c r="C34" s="306"/>
      <c r="D34" s="306"/>
      <c r="E34" s="306"/>
      <c r="F34" s="306"/>
      <c r="G34" s="306"/>
      <c r="H34" s="307"/>
      <c r="I34" s="163">
        <f>'Year 1'!I34+'Year 2'!I34+'Year 3'!I34+'Year 4'!I34+'Year 5'!I34</f>
        <v>0</v>
      </c>
      <c r="J34" s="170">
        <f>'Year 1'!J34+'Year 2'!J34+'Year 3'!J34+'Year 4'!J34+'Year 5'!J34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0" t="s">
        <v>69</v>
      </c>
      <c r="B35" s="251"/>
      <c r="C35" s="251"/>
      <c r="D35" s="251"/>
      <c r="E35" s="251"/>
      <c r="F35" s="251"/>
      <c r="G35" s="251"/>
      <c r="H35" s="251"/>
      <c r="I35" s="25"/>
      <c r="J35" s="25"/>
      <c r="L35" s="223"/>
    </row>
    <row r="36" spans="1:19" s="1" customFormat="1" ht="12" customHeight="1" x14ac:dyDescent="0.2">
      <c r="A36" s="15"/>
      <c r="B36" s="273" t="s">
        <v>65</v>
      </c>
      <c r="C36" s="273"/>
      <c r="D36" s="273"/>
      <c r="E36" s="273"/>
      <c r="F36" s="273"/>
      <c r="G36" s="273"/>
      <c r="H36" s="273"/>
      <c r="I36" s="62">
        <f>'Year 1'!I36+'Year 2'!I36+'Year 3'!I36+'Year 4'!I36+'Year 5'!I36</f>
        <v>0</v>
      </c>
      <c r="J36" s="168">
        <f>'Year 1'!J36+'Year 2'!J36+'Year 3'!J36+'Year 4'!J36+'Year 5'!J36</f>
        <v>0</v>
      </c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74" t="s">
        <v>66</v>
      </c>
      <c r="C37" s="274"/>
      <c r="D37" s="274"/>
      <c r="E37" s="274"/>
      <c r="F37" s="274"/>
      <c r="G37" s="274"/>
      <c r="H37" s="274"/>
      <c r="I37" s="107">
        <f>'Year 1'!I37+'Year 2'!I37+'Year 3'!I37+'Year 4'!I37+'Year 5'!I37</f>
        <v>0</v>
      </c>
      <c r="J37" s="191">
        <f>'Year 1'!J37+'Year 2'!J37+'Year 3'!J37+'Year 4'!J37+'Year 5'!J37</f>
        <v>0</v>
      </c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99" t="s">
        <v>74</v>
      </c>
      <c r="B38" s="300"/>
      <c r="C38" s="300"/>
      <c r="D38" s="300"/>
      <c r="E38" s="300"/>
      <c r="F38" s="300"/>
      <c r="G38" s="300"/>
      <c r="H38" s="301"/>
      <c r="I38" s="163">
        <f>'Year 1'!I38+'Year 2'!I38+'Year 3'!I38+'Year 4'!I38+'Year 5'!I38</f>
        <v>0</v>
      </c>
      <c r="J38" s="170">
        <f>'Year 1'!J38+'Year 2'!J38+'Year 3'!J38+'Year 4'!J38+'Year 5'!J38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69" t="s">
        <v>8</v>
      </c>
      <c r="B39" s="270"/>
      <c r="C39" s="270"/>
      <c r="D39" s="270"/>
      <c r="E39" s="270"/>
      <c r="F39" s="270"/>
      <c r="G39" s="270"/>
      <c r="H39" s="270"/>
      <c r="I39" s="119"/>
      <c r="J39" s="193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66"/>
      <c r="H40" s="7"/>
      <c r="I40" s="64">
        <f>'Year 1'!I40+'Year 2'!I40+'Year 3'!I40+'Year 4'!I40+'Year 5'!I40</f>
        <v>0</v>
      </c>
      <c r="J40" s="194">
        <f>'Year 1'!J40+'Year 2'!J40+'Year 3'!J40+'Year 4'!J40+'Year 5'!J40</f>
        <v>0</v>
      </c>
    </row>
    <row r="41" spans="1:19" ht="12" customHeight="1" x14ac:dyDescent="0.2">
      <c r="A41" s="16"/>
      <c r="B41" s="275" t="s">
        <v>9</v>
      </c>
      <c r="C41" s="275"/>
      <c r="D41" s="275"/>
      <c r="E41" s="275"/>
      <c r="F41" s="275"/>
      <c r="G41" s="275"/>
      <c r="H41" s="275"/>
      <c r="I41" s="64">
        <f>'Year 1'!I41+'Year 2'!I41+'Year 3'!I41+'Year 4'!I41+'Year 5'!I41</f>
        <v>0</v>
      </c>
      <c r="J41" s="194">
        <f>'Year 1'!J41+'Year 2'!J41+'Year 3'!J41+'Year 4'!J41+'Year 5'!J41</f>
        <v>0</v>
      </c>
    </row>
    <row r="42" spans="1:19" ht="12" customHeight="1" x14ac:dyDescent="0.2">
      <c r="A42" s="17"/>
      <c r="B42" s="273" t="s">
        <v>10</v>
      </c>
      <c r="C42" s="273"/>
      <c r="D42" s="273"/>
      <c r="E42" s="273"/>
      <c r="F42" s="273"/>
      <c r="G42" s="273"/>
      <c r="H42" s="273"/>
      <c r="I42" s="64">
        <f>'Year 1'!I42+'Year 2'!I42+'Year 3'!I42+'Year 4'!I42+'Year 5'!I42</f>
        <v>0</v>
      </c>
      <c r="J42" s="194">
        <f>'Year 1'!J42+'Year 2'!J42+'Year 3'!J42+'Year 4'!J42+'Year 5'!J42</f>
        <v>0</v>
      </c>
    </row>
    <row r="43" spans="1:19" ht="12" customHeight="1" thickBot="1" x14ac:dyDescent="0.25">
      <c r="A43" s="22"/>
      <c r="B43" s="287" t="s">
        <v>11</v>
      </c>
      <c r="C43" s="287"/>
      <c r="D43" s="287"/>
      <c r="E43" s="287"/>
      <c r="F43" s="287"/>
      <c r="G43" s="287"/>
      <c r="H43" s="287"/>
      <c r="I43" s="171">
        <f>'Year 1'!I43+'Year 2'!I43+'Year 3'!I43+'Year 4'!I43+'Year 5'!I43</f>
        <v>0</v>
      </c>
      <c r="J43" s="195">
        <f>'Year 1'!J43+'Year 2'!J43+'Year 3'!J43+'Year 4'!J43+'Year 5'!J43</f>
        <v>0</v>
      </c>
    </row>
    <row r="44" spans="1:19" ht="12" customHeight="1" thickBot="1" x14ac:dyDescent="0.25">
      <c r="A44" s="324" t="s">
        <v>27</v>
      </c>
      <c r="B44" s="325"/>
      <c r="C44" s="325"/>
      <c r="D44" s="325"/>
      <c r="E44" s="325"/>
      <c r="F44" s="325"/>
      <c r="G44" s="325"/>
      <c r="H44" s="326"/>
      <c r="I44" s="163">
        <f>'Year 1'!I44+'Year 2'!I44+'Year 3'!I44+'Year 4'!I44+'Year 5'!I44</f>
        <v>0</v>
      </c>
      <c r="J44" s="170">
        <f>'Year 1'!J44+'Year 2'!J44+'Year 3'!J44+'Year 4'!J44+'Year 5'!J44</f>
        <v>0</v>
      </c>
    </row>
    <row r="45" spans="1:19" ht="12" customHeight="1" x14ac:dyDescent="0.2">
      <c r="A45" s="269" t="s">
        <v>30</v>
      </c>
      <c r="B45" s="270"/>
      <c r="C45" s="270"/>
      <c r="D45" s="270"/>
      <c r="E45" s="270"/>
      <c r="F45" s="270"/>
      <c r="G45" s="270"/>
      <c r="H45" s="270"/>
      <c r="I45" s="25"/>
      <c r="J45" s="25"/>
    </row>
    <row r="46" spans="1:19" ht="12" customHeight="1" x14ac:dyDescent="0.2">
      <c r="A46" s="15"/>
      <c r="B46" s="7" t="s">
        <v>82</v>
      </c>
      <c r="C46" s="7">
        <f>'Year 4'!C46</f>
        <v>0</v>
      </c>
      <c r="D46" s="29" t="s">
        <v>87</v>
      </c>
      <c r="E46" s="335">
        <f>'Year 1'!E46+'Year 2'!E46+'Year 3'!E46+'Year 4'!E46+'Year 5'!E46</f>
        <v>0</v>
      </c>
      <c r="F46" s="335"/>
      <c r="G46" s="335"/>
      <c r="H46" s="336"/>
      <c r="I46" s="168">
        <f>'Year 1'!I46+'Year 2'!I46+'Year 3'!I46+'Year 4'!I46+'Year 5'!I46</f>
        <v>0</v>
      </c>
      <c r="J46" s="168">
        <f>'Year 1'!J46+'Year 2'!J46+'Year 3'!J46+'Year 4'!J46+'Year 5'!J46</f>
        <v>0</v>
      </c>
    </row>
    <row r="47" spans="1:19" ht="12" customHeight="1" x14ac:dyDescent="0.2">
      <c r="A47" s="15"/>
      <c r="B47" s="7" t="s">
        <v>83</v>
      </c>
      <c r="C47" s="7">
        <f>'Year 4'!C47</f>
        <v>0</v>
      </c>
      <c r="D47" s="29" t="s">
        <v>87</v>
      </c>
      <c r="E47" s="335">
        <f>'Year 1'!E47+'Year 2'!E47+'Year 3'!E47+'Year 4'!E47+'Year 5'!E47</f>
        <v>0</v>
      </c>
      <c r="F47" s="335"/>
      <c r="G47" s="335"/>
      <c r="H47" s="336"/>
      <c r="I47" s="168">
        <f>'Year 1'!I47+'Year 2'!I47+'Year 3'!I47+'Year 4'!I47+'Year 5'!I47</f>
        <v>0</v>
      </c>
      <c r="J47" s="168">
        <f>'Year 1'!J47+'Year 2'!J47+'Year 3'!J47+'Year 4'!J47+'Year 5'!J47</f>
        <v>0</v>
      </c>
    </row>
    <row r="48" spans="1:19" ht="12" customHeight="1" x14ac:dyDescent="0.2">
      <c r="A48" s="15"/>
      <c r="B48" s="7" t="s">
        <v>84</v>
      </c>
      <c r="C48" s="7">
        <f>'Year 4'!C48</f>
        <v>0</v>
      </c>
      <c r="D48" s="29" t="s">
        <v>87</v>
      </c>
      <c r="E48" s="335">
        <f>'Year 1'!E48+'Year 2'!E48+'Year 3'!E48+'Year 4'!E48+'Year 5'!E48</f>
        <v>0</v>
      </c>
      <c r="F48" s="335"/>
      <c r="G48" s="335"/>
      <c r="H48" s="336"/>
      <c r="I48" s="168">
        <f>'Year 1'!I48+'Year 2'!I48+'Year 3'!I48+'Year 4'!I48+'Year 5'!I48</f>
        <v>0</v>
      </c>
      <c r="J48" s="168">
        <f>'Year 1'!J48+'Year 2'!J48+'Year 3'!J48+'Year 4'!J48+'Year 5'!J48</f>
        <v>0</v>
      </c>
    </row>
    <row r="49" spans="1:19" ht="12" customHeight="1" x14ac:dyDescent="0.2">
      <c r="A49" s="15"/>
      <c r="B49" s="7" t="s">
        <v>85</v>
      </c>
      <c r="C49" s="7">
        <f>'Year 4'!C49</f>
        <v>0</v>
      </c>
      <c r="D49" s="29" t="s">
        <v>87</v>
      </c>
      <c r="E49" s="335">
        <f>'Year 1'!E49+'Year 2'!E49+'Year 3'!E49+'Year 4'!E49+'Year 5'!E49</f>
        <v>0</v>
      </c>
      <c r="F49" s="335"/>
      <c r="G49" s="335"/>
      <c r="H49" s="336"/>
      <c r="I49" s="168">
        <f>'Year 1'!I49+'Year 2'!I49+'Year 3'!I49+'Year 4'!I49+'Year 5'!I49</f>
        <v>0</v>
      </c>
      <c r="J49" s="168">
        <f>'Year 1'!J49+'Year 2'!J49+'Year 3'!J49+'Year 4'!J49+'Year 5'!J49</f>
        <v>0</v>
      </c>
    </row>
    <row r="50" spans="1:19" ht="12" customHeight="1" x14ac:dyDescent="0.2">
      <c r="A50" s="15"/>
      <c r="B50" s="7" t="s">
        <v>86</v>
      </c>
      <c r="C50" s="7">
        <f>'Year 4'!C50</f>
        <v>0</v>
      </c>
      <c r="D50" s="29" t="s">
        <v>87</v>
      </c>
      <c r="E50" s="335">
        <f>'Year 1'!E50+'Year 2'!E50+'Year 3'!E50+'Year 4'!E50+'Year 5'!E50</f>
        <v>0</v>
      </c>
      <c r="F50" s="335"/>
      <c r="G50" s="335"/>
      <c r="H50" s="336"/>
      <c r="I50" s="168">
        <f>'Year 1'!I50+'Year 2'!I50+'Year 3'!I50+'Year 4'!I50+'Year 5'!I50</f>
        <v>0</v>
      </c>
      <c r="J50" s="168">
        <f>'Year 1'!J50+'Year 2'!J50+'Year 3'!J50+'Year 4'!J50+'Year 5'!J50</f>
        <v>0</v>
      </c>
    </row>
    <row r="51" spans="1:19" ht="12" customHeight="1" thickBot="1" x14ac:dyDescent="0.25">
      <c r="A51" s="120"/>
      <c r="B51" s="121" t="s">
        <v>38</v>
      </c>
      <c r="C51" s="123"/>
      <c r="D51" s="123"/>
      <c r="E51" s="123"/>
      <c r="F51" s="123"/>
      <c r="G51" s="123"/>
      <c r="H51" s="123"/>
      <c r="I51" s="169">
        <f>'Year 1'!I51+'Year 2'!I51+'Year 3'!I51+'Year 4'!I51+'Year 5'!I51</f>
        <v>0</v>
      </c>
      <c r="J51" s="169">
        <f>'Year 1'!J51+'Year 2'!J51+'Year 3'!J51+'Year 4'!J51+'Year 5'!J51</f>
        <v>0</v>
      </c>
    </row>
    <row r="52" spans="1:19" ht="12" customHeight="1" thickBot="1" x14ac:dyDescent="0.25">
      <c r="A52" s="267" t="s">
        <v>29</v>
      </c>
      <c r="B52" s="268"/>
      <c r="C52" s="297"/>
      <c r="D52" s="164"/>
      <c r="E52" s="164"/>
      <c r="F52" s="164"/>
      <c r="G52" s="164"/>
      <c r="H52" s="164"/>
      <c r="I52" s="163">
        <f>'Year 1'!I52+'Year 2'!I52+'Year 3'!I52+'Year 4'!I52+'Year 5'!I52</f>
        <v>0</v>
      </c>
      <c r="J52" s="170">
        <f>'Year 1'!J52+'Year 2'!J52+'Year 3'!J52+'Year 4'!J52+'Year 5'!J52</f>
        <v>0</v>
      </c>
    </row>
    <row r="53" spans="1:19" s="3" customFormat="1" ht="12" customHeight="1" x14ac:dyDescent="0.2">
      <c r="A53" s="250" t="s">
        <v>70</v>
      </c>
      <c r="B53" s="288"/>
      <c r="C53" s="288"/>
      <c r="D53" s="288"/>
      <c r="E53" s="288"/>
      <c r="F53" s="288"/>
      <c r="G53" s="288"/>
      <c r="H53" s="289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3" t="s">
        <v>13</v>
      </c>
      <c r="C54" s="273"/>
      <c r="D54" s="273"/>
      <c r="E54" s="273"/>
      <c r="F54" s="273"/>
      <c r="G54" s="273"/>
      <c r="H54" s="273"/>
      <c r="I54" s="62">
        <f>'Year 1'!I54+'Year 2'!I54+'Year 3'!I54+'Year 4'!I54+'Year 5'!I54</f>
        <v>0</v>
      </c>
      <c r="J54" s="168">
        <f>'Year 1'!J54+'Year 2'!J54+'Year 3'!J54+'Year 4'!J54+'Year 5'!J54</f>
        <v>0</v>
      </c>
      <c r="K54" s="115"/>
      <c r="L54" s="112"/>
    </row>
    <row r="55" spans="1:19" ht="12" customHeight="1" x14ac:dyDescent="0.2">
      <c r="A55" s="17"/>
      <c r="B55" s="273" t="s">
        <v>14</v>
      </c>
      <c r="C55" s="273"/>
      <c r="D55" s="273"/>
      <c r="E55" s="273"/>
      <c r="F55" s="273"/>
      <c r="G55" s="273"/>
      <c r="H55" s="273"/>
      <c r="I55" s="62">
        <f>'Year 1'!I55+'Year 2'!I55+'Year 3'!I55+'Year 4'!I55+'Year 5'!I55</f>
        <v>0</v>
      </c>
      <c r="J55" s="168">
        <f>'Year 1'!J55+'Year 2'!J55+'Year 3'!J55+'Year 4'!J55+'Year 5'!J55</f>
        <v>0</v>
      </c>
    </row>
    <row r="56" spans="1:19" ht="12" customHeight="1" x14ac:dyDescent="0.2">
      <c r="A56" s="17"/>
      <c r="B56" s="273" t="s">
        <v>15</v>
      </c>
      <c r="C56" s="273"/>
      <c r="D56" s="273"/>
      <c r="E56" s="273"/>
      <c r="F56" s="273"/>
      <c r="G56" s="273"/>
      <c r="H56" s="273"/>
      <c r="I56" s="62">
        <f>'Year 1'!I56+'Year 2'!I56+'Year 3'!I56+'Year 4'!I56+'Year 5'!I56</f>
        <v>0</v>
      </c>
      <c r="J56" s="168">
        <f>'Year 1'!J56+'Year 2'!J56+'Year 3'!J56+'Year 4'!J56+'Year 5'!J56</f>
        <v>0</v>
      </c>
    </row>
    <row r="57" spans="1:19" ht="12" customHeight="1" x14ac:dyDescent="0.2">
      <c r="A57" s="17"/>
      <c r="B57" s="273" t="s">
        <v>16</v>
      </c>
      <c r="C57" s="273"/>
      <c r="D57" s="273"/>
      <c r="E57" s="273"/>
      <c r="F57" s="273"/>
      <c r="G57" s="273"/>
      <c r="H57" s="273"/>
      <c r="I57" s="62">
        <f>'Year 1'!I57+'Year 2'!I57+'Year 3'!I57+'Year 4'!I57+'Year 5'!I57</f>
        <v>0</v>
      </c>
      <c r="J57" s="168">
        <f>'Year 1'!J57+'Year 2'!J57+'Year 3'!J57+'Year 4'!J57+'Year 5'!J57</f>
        <v>0</v>
      </c>
    </row>
    <row r="58" spans="1:19" ht="12" customHeight="1" x14ac:dyDescent="0.2">
      <c r="A58" s="17"/>
      <c r="B58" s="286" t="s">
        <v>79</v>
      </c>
      <c r="C58" s="286"/>
      <c r="D58" s="286"/>
      <c r="E58" s="286"/>
      <c r="F58" s="286"/>
      <c r="G58" s="286"/>
      <c r="H58" s="286"/>
      <c r="I58" s="157">
        <f>'Year 1'!I58+'Year 2'!I58+'Year 3'!I58+'Year 4'!I58+'Year 5'!I58</f>
        <v>0</v>
      </c>
      <c r="J58" s="196">
        <f>'Year 1'!J58+'Year 2'!J58+'Year 3'!J58+'Year 4'!J58+'Year 5'!J58</f>
        <v>0</v>
      </c>
    </row>
    <row r="59" spans="1:19" ht="12" customHeight="1" thickBot="1" x14ac:dyDescent="0.25">
      <c r="A59" s="22"/>
      <c r="B59" s="287" t="s">
        <v>11</v>
      </c>
      <c r="C59" s="287"/>
      <c r="D59" s="287"/>
      <c r="E59" s="287"/>
      <c r="F59" s="287"/>
      <c r="G59" s="287"/>
      <c r="H59" s="287"/>
      <c r="I59" s="107">
        <f>'Year 1'!I59+'Year 2'!I59+'Year 3'!I59+'Year 4'!I59+'Year 5'!I59</f>
        <v>0</v>
      </c>
      <c r="J59" s="191">
        <f>'Year 1'!J59+'Year 2'!J59+'Year 3'!J59+'Year 4'!J59+'Year 5'!J59</f>
        <v>0</v>
      </c>
    </row>
    <row r="60" spans="1:19" ht="12" customHeight="1" thickBot="1" x14ac:dyDescent="0.25">
      <c r="A60" s="267" t="s">
        <v>17</v>
      </c>
      <c r="B60" s="268"/>
      <c r="C60" s="268"/>
      <c r="D60" s="268"/>
      <c r="E60" s="268"/>
      <c r="F60" s="268"/>
      <c r="G60" s="268"/>
      <c r="H60" s="285"/>
      <c r="I60" s="163">
        <f>'Year 1'!I60+'Year 2'!I60+'Year 3'!I60+'Year 4'!I60+'Year 5'!I60</f>
        <v>0</v>
      </c>
      <c r="J60" s="170">
        <f>'Year 1'!J60+'Year 2'!J60+'Year 3'!J60+'Year 4'!J60+'Year 5'!J60</f>
        <v>0</v>
      </c>
    </row>
    <row r="61" spans="1:19" ht="12" customHeight="1" thickBot="1" x14ac:dyDescent="0.25">
      <c r="A61" s="337" t="s">
        <v>12</v>
      </c>
      <c r="B61" s="338"/>
      <c r="C61" s="338"/>
      <c r="D61" s="338"/>
      <c r="E61" s="338"/>
      <c r="F61" s="338"/>
      <c r="G61" s="338"/>
      <c r="H61" s="338"/>
      <c r="I61" s="178">
        <f>'Year 1'!I61+'Year 2'!I61+'Year 3'!I61+'Year 4'!I61+'Year 5'!I61</f>
        <v>0</v>
      </c>
      <c r="J61" s="197">
        <f>'Year 1'!J61+'Year 2'!J61+'Year 3'!J61+'Year 4'!J61+'Year 5'!J61</f>
        <v>0</v>
      </c>
    </row>
    <row r="62" spans="1:19" ht="20.25" customHeight="1" x14ac:dyDescent="0.2">
      <c r="A62" s="290" t="s">
        <v>71</v>
      </c>
      <c r="B62" s="291"/>
      <c r="C62" s="29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93"/>
      <c r="B63" s="294"/>
      <c r="C63" s="295"/>
      <c r="D63" s="2" t="s">
        <v>64</v>
      </c>
      <c r="E63" s="150">
        <f>'Year 2'!E63</f>
        <v>0.48</v>
      </c>
      <c r="F63" s="151">
        <f>'Year 1'!F63+'Year 2'!F63+'Year 3'!F63+'Year 4'!F63+'Year 5'!F63</f>
        <v>0</v>
      </c>
      <c r="G63" s="151">
        <f>'Year 1'!G63+'Year 2'!G63+'Year 3'!G63+'Year 4'!G63+'Year 5'!G63</f>
        <v>0</v>
      </c>
      <c r="H63" s="154"/>
      <c r="I63" s="156"/>
      <c r="J63" s="199"/>
    </row>
    <row r="64" spans="1:19" ht="12" customHeight="1" thickBot="1" x14ac:dyDescent="0.25">
      <c r="A64" s="282" t="s">
        <v>62</v>
      </c>
      <c r="B64" s="283"/>
      <c r="C64" s="284"/>
      <c r="D64" s="184" t="s">
        <v>89</v>
      </c>
      <c r="E64" s="232">
        <f>'Year 1'!E64</f>
        <v>0.48</v>
      </c>
      <c r="F64" s="151">
        <f>'Year 1'!F64+'Year 2'!F64+'Year 3'!F64+'Year 4'!F64+'Year 5'!F64</f>
        <v>0</v>
      </c>
      <c r="G64" s="151">
        <f>'Year 1'!G64+'Year 2'!G64+'Year 3'!G64+'Year 4'!G64+'Year 5'!G64</f>
        <v>0</v>
      </c>
      <c r="H64" s="154"/>
      <c r="I64" s="189">
        <f>'Year 1'!I64+'Year 2'!I64+'Year 3'!I64+'Year 4'!I64+'Year 5'!I64</f>
        <v>0</v>
      </c>
      <c r="J64" s="200">
        <f>'Year 1'!J64+'Year 2'!J64+'Year 3'!J64+'Year 4'!J64+'Year 5'!J64</f>
        <v>0</v>
      </c>
      <c r="K64" s="112"/>
    </row>
    <row r="65" spans="1:11" ht="12" customHeight="1" thickBot="1" x14ac:dyDescent="0.25">
      <c r="A65" s="280" t="s">
        <v>63</v>
      </c>
      <c r="B65" s="281"/>
      <c r="C65" s="281"/>
      <c r="D65" s="281"/>
      <c r="E65" s="281"/>
      <c r="F65" s="281"/>
      <c r="G65" s="281"/>
      <c r="H65" s="281"/>
      <c r="I65" s="178">
        <f>'Year 1'!I65+'Year 2'!I65+'Year 3'!I65+'Year 4'!I65+'Year 5'!I65</f>
        <v>0</v>
      </c>
      <c r="J65" s="197">
        <f>'Year 1'!J65+'Year 2'!J65+'Year 3'!J65+'Year 4'!J65+'Year 5'!J65</f>
        <v>0</v>
      </c>
      <c r="K65" s="112"/>
    </row>
    <row r="66" spans="1:11" x14ac:dyDescent="0.2">
      <c r="A66" s="262" t="s">
        <v>75</v>
      </c>
      <c r="B66" s="263"/>
      <c r="C66" s="263"/>
      <c r="D66" s="263"/>
      <c r="E66" s="263"/>
      <c r="F66" s="263"/>
      <c r="G66" s="263"/>
      <c r="H66" s="263"/>
      <c r="J66" s="9"/>
      <c r="K66" s="112"/>
    </row>
  </sheetData>
  <sheetProtection sheet="1" formatRows="0"/>
  <mergeCells count="54">
    <mergeCell ref="A27:C27"/>
    <mergeCell ref="A39:H39"/>
    <mergeCell ref="A29:C29"/>
    <mergeCell ref="A61:H61"/>
    <mergeCell ref="B41:H41"/>
    <mergeCell ref="B42:H42"/>
    <mergeCell ref="A30:H30"/>
    <mergeCell ref="A34:H34"/>
    <mergeCell ref="A35:H35"/>
    <mergeCell ref="A62:C63"/>
    <mergeCell ref="A64:C64"/>
    <mergeCell ref="A65:H65"/>
    <mergeCell ref="A44:H44"/>
    <mergeCell ref="A45:H45"/>
    <mergeCell ref="A53:H53"/>
    <mergeCell ref="B54:H54"/>
    <mergeCell ref="E47:H47"/>
    <mergeCell ref="E48:H48"/>
    <mergeCell ref="E49:H49"/>
    <mergeCell ref="E50:H50"/>
    <mergeCell ref="A52:C52"/>
    <mergeCell ref="E46:H46"/>
    <mergeCell ref="I3:I4"/>
    <mergeCell ref="B4:C4"/>
    <mergeCell ref="B9:C9"/>
    <mergeCell ref="B10:C10"/>
    <mergeCell ref="B7:C7"/>
    <mergeCell ref="B8:C8"/>
    <mergeCell ref="B14:C14"/>
    <mergeCell ref="B11:C11"/>
    <mergeCell ref="B12:C12"/>
    <mergeCell ref="B15:C15"/>
    <mergeCell ref="A1:H1"/>
    <mergeCell ref="B5:C5"/>
    <mergeCell ref="B6:C6"/>
    <mergeCell ref="A3:C3"/>
    <mergeCell ref="F3:H3"/>
    <mergeCell ref="G2:H2"/>
    <mergeCell ref="A16:H16"/>
    <mergeCell ref="A17:C17"/>
    <mergeCell ref="A28:H28"/>
    <mergeCell ref="J3:J4"/>
    <mergeCell ref="A66:H66"/>
    <mergeCell ref="A38:H38"/>
    <mergeCell ref="A60:H60"/>
    <mergeCell ref="B55:H55"/>
    <mergeCell ref="B56:H56"/>
    <mergeCell ref="B57:H57"/>
    <mergeCell ref="B58:H58"/>
    <mergeCell ref="B43:H43"/>
    <mergeCell ref="B36:H36"/>
    <mergeCell ref="B59:H59"/>
    <mergeCell ref="B37:H37"/>
    <mergeCell ref="B13:C13"/>
  </mergeCells>
  <phoneticPr fontId="0" type="noConversion"/>
  <printOptions horizontalCentered="1"/>
  <pageMargins left="0.5" right="0.5" top="0.4" bottom="0.25" header="0.5" footer="0.5"/>
  <pageSetup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2024-01-17T17:06:33Z</cp:lastPrinted>
  <dcterms:created xsi:type="dcterms:W3CDTF">2003-06-19T14:28:22Z</dcterms:created>
  <dcterms:modified xsi:type="dcterms:W3CDTF">2024-01-17T17:19:50Z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2023-09-28T17:47:26Z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095b1f15-7a11-43a6-88a1-3ea56a13aba1</vt:lpwstr>
  </property>
  <property fmtid="{D5CDD505-2E9C-101B-9397-08002B2CF9AE}" pid="8" name="MSIP_Label_638202f9-8d41-4950-b014-f183e397b746_ContentBits">
    <vt:lpwstr>0</vt:lpwstr>
  </property>
</Properties>
</file>