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Z:\z_ORSP\02_Resources\01_ORSP\01_Templates and Forms\01_Budget Templates\FY26_uploaded to web 102725jb\"/>
    </mc:Choice>
  </mc:AlternateContent>
  <xr:revisionPtr revIDLastSave="0" documentId="13_ncr:1_{A418085D-4B7F-4DCA-A8B8-A13791DA70AB}" xr6:coauthVersionLast="47" xr6:coauthVersionMax="47" xr10:uidLastSave="{00000000-0000-0000-0000-000000000000}"/>
  <bookViews>
    <workbookView xWindow="19090" yWindow="-110" windowWidth="19420" windowHeight="10300" xr2:uid="{00000000-000D-0000-FFFF-FFFF00000000}"/>
  </bookViews>
  <sheets>
    <sheet name="Budget" sheetId="8" r:id="rId1"/>
    <sheet name="Travel" sheetId="17" r:id="rId2"/>
    <sheet name="Part Supp Costs" sheetId="22" r:id="rId3"/>
    <sheet name="Materials&amp;Supplies" sheetId="21" r:id="rId4"/>
  </sheets>
  <definedNames>
    <definedName name="_xlnm.Print_Area" localSheetId="0">Budget!$A$3:$AD$76</definedName>
    <definedName name="_xlnm.Print_Area" localSheetId="2">'Part Supp Costs'!$A$1:$AB$35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8" l="1"/>
  <c r="D29" i="8"/>
  <c r="D28" i="8"/>
  <c r="D36" i="8" l="1"/>
  <c r="AC34" i="8" l="1"/>
  <c r="X34" i="8"/>
  <c r="S34" i="8"/>
  <c r="N34" i="8"/>
  <c r="I34" i="8"/>
  <c r="AC33" i="8"/>
  <c r="X33" i="8"/>
  <c r="S33" i="8"/>
  <c r="N33" i="8"/>
  <c r="I33" i="8"/>
  <c r="X9" i="8"/>
  <c r="X10" i="8"/>
  <c r="X11" i="8"/>
  <c r="X12" i="8"/>
  <c r="X13" i="8"/>
  <c r="X14" i="8"/>
  <c r="AC9" i="8"/>
  <c r="AC10" i="8"/>
  <c r="AC11" i="8"/>
  <c r="AC12" i="8"/>
  <c r="AC13" i="8"/>
  <c r="AC14" i="8"/>
  <c r="S14" i="8"/>
  <c r="S9" i="8"/>
  <c r="S10" i="8"/>
  <c r="S11" i="8"/>
  <c r="S12" i="8"/>
  <c r="S13" i="8"/>
  <c r="N14" i="8"/>
  <c r="N9" i="8"/>
  <c r="N10" i="8"/>
  <c r="N11" i="8"/>
  <c r="N12" i="8"/>
  <c r="N13" i="8"/>
  <c r="I14" i="8"/>
  <c r="I9" i="8"/>
  <c r="I10" i="8"/>
  <c r="I11" i="8"/>
  <c r="I12" i="8"/>
  <c r="I13" i="8"/>
  <c r="AC8" i="8"/>
  <c r="X8" i="8"/>
  <c r="S8" i="8"/>
  <c r="N8" i="8"/>
  <c r="I8" i="8"/>
  <c r="AC26" i="8"/>
  <c r="X26" i="8"/>
  <c r="S26" i="8"/>
  <c r="N26" i="8"/>
  <c r="I26" i="8"/>
  <c r="AC25" i="8"/>
  <c r="X25" i="8"/>
  <c r="S25" i="8"/>
  <c r="N25" i="8"/>
  <c r="I25" i="8"/>
  <c r="AC24" i="8"/>
  <c r="X24" i="8"/>
  <c r="S24" i="8"/>
  <c r="N24" i="8"/>
  <c r="I24" i="8"/>
  <c r="AC16" i="8"/>
  <c r="AC17" i="8"/>
  <c r="AC18" i="8"/>
  <c r="X16" i="8"/>
  <c r="X17" i="8"/>
  <c r="X18" i="8"/>
  <c r="S16" i="8"/>
  <c r="S17" i="8"/>
  <c r="S18" i="8"/>
  <c r="N16" i="8"/>
  <c r="N17" i="8"/>
  <c r="N18" i="8"/>
  <c r="I16" i="8"/>
  <c r="I17" i="8"/>
  <c r="I18" i="8"/>
  <c r="AC19" i="8"/>
  <c r="AC22" i="8"/>
  <c r="X22" i="8"/>
  <c r="X19" i="8"/>
  <c r="S22" i="8"/>
  <c r="S19" i="8"/>
  <c r="N19" i="8"/>
  <c r="I19" i="8"/>
  <c r="I22" i="8"/>
  <c r="N22" i="8"/>
  <c r="AD24" i="8" l="1"/>
  <c r="AD26" i="8"/>
  <c r="AD25" i="8"/>
  <c r="J7" i="17"/>
  <c r="AC28" i="8"/>
  <c r="X28" i="8"/>
  <c r="S28" i="8"/>
  <c r="N28" i="8"/>
  <c r="I28" i="8"/>
  <c r="A24" i="8"/>
  <c r="A25" i="8"/>
  <c r="A26" i="8"/>
  <c r="AC21" i="8"/>
  <c r="X21" i="8"/>
  <c r="S21" i="8"/>
  <c r="N21" i="8"/>
  <c r="I21" i="8"/>
  <c r="N6" i="8"/>
  <c r="I4" i="8"/>
  <c r="J4" i="8"/>
  <c r="N4" i="8" s="1"/>
  <c r="H3" i="22"/>
  <c r="E3" i="22"/>
  <c r="AC86" i="8"/>
  <c r="I86" i="8"/>
  <c r="N86" i="8"/>
  <c r="S86" i="8"/>
  <c r="X86" i="8"/>
  <c r="AD86" i="8"/>
  <c r="E4" i="21"/>
  <c r="F9" i="21"/>
  <c r="I52" i="8"/>
  <c r="I56" i="8"/>
  <c r="I51" i="8" s="1"/>
  <c r="I29" i="8"/>
  <c r="I30" i="8"/>
  <c r="I23" i="8"/>
  <c r="I32" i="8"/>
  <c r="I39" i="8"/>
  <c r="I40" i="8"/>
  <c r="I41" i="8"/>
  <c r="I42" i="8"/>
  <c r="I38" i="8"/>
  <c r="J37" i="17"/>
  <c r="K37" i="17"/>
  <c r="L37" i="17"/>
  <c r="I47" i="8"/>
  <c r="I48" i="8"/>
  <c r="I49" i="8"/>
  <c r="I50" i="8"/>
  <c r="H57" i="8"/>
  <c r="H58" i="8"/>
  <c r="H59" i="8"/>
  <c r="H60" i="8"/>
  <c r="H61" i="8"/>
  <c r="M61" i="8" s="1"/>
  <c r="R61" i="8" s="1"/>
  <c r="W61" i="8" s="1"/>
  <c r="AB61" i="8" s="1"/>
  <c r="H62" i="8"/>
  <c r="M62" i="8" s="1"/>
  <c r="R62" i="8" s="1"/>
  <c r="W62" i="8" s="1"/>
  <c r="AB62" i="8" s="1"/>
  <c r="H63" i="8"/>
  <c r="M63" i="8" s="1"/>
  <c r="R63" i="8" s="1"/>
  <c r="W63" i="8" s="1"/>
  <c r="AB63" i="8" s="1"/>
  <c r="H64" i="8"/>
  <c r="H65" i="8"/>
  <c r="M65" i="8" s="1"/>
  <c r="R65" i="8" s="1"/>
  <c r="W65" i="8" s="1"/>
  <c r="AB65" i="8" s="1"/>
  <c r="H66" i="8"/>
  <c r="N29" i="8"/>
  <c r="N30" i="8"/>
  <c r="N23" i="8"/>
  <c r="N32" i="8"/>
  <c r="E11" i="21"/>
  <c r="F16" i="21"/>
  <c r="N52" i="8"/>
  <c r="N56" i="8"/>
  <c r="N51" i="8" s="1"/>
  <c r="N39" i="8"/>
  <c r="N40" i="8"/>
  <c r="N41" i="8"/>
  <c r="N42" i="8"/>
  <c r="N38" i="8"/>
  <c r="M37" i="17"/>
  <c r="N47" i="8"/>
  <c r="N48" i="8"/>
  <c r="N49" i="8"/>
  <c r="N50" i="8"/>
  <c r="N46" i="8"/>
  <c r="M57" i="8"/>
  <c r="M58" i="8"/>
  <c r="R58" i="8" s="1"/>
  <c r="W58" i="8" s="1"/>
  <c r="AB58" i="8" s="1"/>
  <c r="M59" i="8"/>
  <c r="R59" i="8" s="1"/>
  <c r="W59" i="8" s="1"/>
  <c r="AB59" i="8" s="1"/>
  <c r="M60" i="8"/>
  <c r="R60" i="8" s="1"/>
  <c r="W60" i="8" s="1"/>
  <c r="AB60" i="8" s="1"/>
  <c r="M64" i="8"/>
  <c r="R64" i="8" s="1"/>
  <c r="W64" i="8" s="1"/>
  <c r="AB64" i="8" s="1"/>
  <c r="M66" i="8"/>
  <c r="R66" i="8" s="1"/>
  <c r="W66" i="8" s="1"/>
  <c r="AB66" i="8" s="1"/>
  <c r="S29" i="8"/>
  <c r="S30" i="8"/>
  <c r="S23" i="8"/>
  <c r="S32" i="8"/>
  <c r="AD32" i="8" s="1"/>
  <c r="E18" i="21"/>
  <c r="F23" i="21"/>
  <c r="S52" i="8"/>
  <c r="S56" i="8"/>
  <c r="S51" i="8" s="1"/>
  <c r="S39" i="8"/>
  <c r="S40" i="8"/>
  <c r="S41" i="8"/>
  <c r="S42" i="8"/>
  <c r="S38" i="8"/>
  <c r="N37" i="17"/>
  <c r="S47" i="8"/>
  <c r="S48" i="8"/>
  <c r="S49" i="8"/>
  <c r="S50" i="8"/>
  <c r="S46" i="8"/>
  <c r="R57" i="8"/>
  <c r="X29" i="8"/>
  <c r="X27" i="8" s="1"/>
  <c r="X30" i="8"/>
  <c r="X23" i="8"/>
  <c r="X32" i="8"/>
  <c r="E25" i="21"/>
  <c r="F30" i="21"/>
  <c r="X52" i="8"/>
  <c r="X56" i="8"/>
  <c r="X51" i="8" s="1"/>
  <c r="X39" i="8"/>
  <c r="X40" i="8"/>
  <c r="X41" i="8"/>
  <c r="X42" i="8"/>
  <c r="X38" i="8"/>
  <c r="O37" i="17"/>
  <c r="X47" i="8"/>
  <c r="X48" i="8"/>
  <c r="X49" i="8"/>
  <c r="X50" i="8"/>
  <c r="X46" i="8"/>
  <c r="W57" i="8"/>
  <c r="AC29" i="8"/>
  <c r="AC30" i="8"/>
  <c r="AD30" i="8" s="1"/>
  <c r="AD33" i="8"/>
  <c r="AC23" i="8"/>
  <c r="AC32" i="8"/>
  <c r="E32" i="21"/>
  <c r="F37" i="21"/>
  <c r="AC52" i="8"/>
  <c r="AC56" i="8"/>
  <c r="AC51" i="8" s="1"/>
  <c r="AC39" i="8"/>
  <c r="AC40" i="8"/>
  <c r="AC41" i="8"/>
  <c r="AC42" i="8"/>
  <c r="AC38" i="8"/>
  <c r="P37" i="17"/>
  <c r="AC47" i="8"/>
  <c r="AC48" i="8"/>
  <c r="AC49" i="8"/>
  <c r="AC50" i="8"/>
  <c r="AC46" i="8"/>
  <c r="AB57" i="8"/>
  <c r="AD81" i="8"/>
  <c r="AD82" i="8"/>
  <c r="AD83" i="8"/>
  <c r="X31" i="22"/>
  <c r="X30" i="22"/>
  <c r="X29" i="22"/>
  <c r="X28" i="22"/>
  <c r="X27" i="22"/>
  <c r="X26" i="22"/>
  <c r="X25" i="22"/>
  <c r="X24" i="22"/>
  <c r="X23" i="22"/>
  <c r="X22" i="22"/>
  <c r="X21" i="22"/>
  <c r="X20" i="22"/>
  <c r="X19" i="22"/>
  <c r="X18" i="22"/>
  <c r="X17" i="22"/>
  <c r="X16" i="22"/>
  <c r="X15" i="22"/>
  <c r="X14" i="22"/>
  <c r="X13" i="22"/>
  <c r="X12" i="22"/>
  <c r="X11" i="22"/>
  <c r="X10" i="22"/>
  <c r="X9" i="22"/>
  <c r="X8" i="22"/>
  <c r="X7" i="22"/>
  <c r="X6" i="22"/>
  <c r="X5" i="22"/>
  <c r="X4" i="22"/>
  <c r="T31" i="22"/>
  <c r="T30" i="22"/>
  <c r="T29" i="22"/>
  <c r="T28" i="22"/>
  <c r="T27" i="22"/>
  <c r="T26" i="22"/>
  <c r="T25" i="22"/>
  <c r="T24" i="22"/>
  <c r="T23" i="22"/>
  <c r="T22" i="22"/>
  <c r="T21" i="22"/>
  <c r="T20" i="22"/>
  <c r="T19" i="22"/>
  <c r="T18" i="22"/>
  <c r="T17" i="22"/>
  <c r="T16" i="22"/>
  <c r="T15" i="22"/>
  <c r="T14" i="22"/>
  <c r="T13" i="22"/>
  <c r="T12" i="22"/>
  <c r="T11" i="22"/>
  <c r="T10" i="22"/>
  <c r="T9" i="22"/>
  <c r="T8" i="22"/>
  <c r="T7" i="22"/>
  <c r="T6" i="22"/>
  <c r="T5" i="22"/>
  <c r="T4" i="22"/>
  <c r="P4" i="22"/>
  <c r="L4" i="22"/>
  <c r="H4" i="22"/>
  <c r="H31" i="22"/>
  <c r="H30" i="22"/>
  <c r="H29" i="22"/>
  <c r="H28" i="22"/>
  <c r="H27" i="22"/>
  <c r="H26" i="22"/>
  <c r="H25" i="22"/>
  <c r="H24" i="22"/>
  <c r="H23" i="22"/>
  <c r="H22" i="22"/>
  <c r="H21" i="22"/>
  <c r="H20" i="22"/>
  <c r="H19" i="22"/>
  <c r="H18" i="22"/>
  <c r="H17" i="22"/>
  <c r="H16" i="22"/>
  <c r="H15" i="22"/>
  <c r="H14" i="22"/>
  <c r="H13" i="22"/>
  <c r="H12" i="22"/>
  <c r="H11" i="22"/>
  <c r="H10" i="22"/>
  <c r="H9" i="22"/>
  <c r="H8" i="22"/>
  <c r="H7" i="22"/>
  <c r="H6" i="22"/>
  <c r="H5" i="22"/>
  <c r="L31" i="22"/>
  <c r="L30" i="22"/>
  <c r="L29" i="22"/>
  <c r="L28" i="22"/>
  <c r="L27" i="22"/>
  <c r="L26" i="22"/>
  <c r="L25" i="22"/>
  <c r="L24" i="22"/>
  <c r="L23" i="22"/>
  <c r="L22" i="22"/>
  <c r="L21" i="22"/>
  <c r="L20" i="22"/>
  <c r="L19" i="22"/>
  <c r="L18" i="22"/>
  <c r="L17" i="22"/>
  <c r="L16" i="22"/>
  <c r="L15" i="22"/>
  <c r="L14" i="22"/>
  <c r="L13" i="22"/>
  <c r="L12" i="22"/>
  <c r="L11" i="22"/>
  <c r="L10" i="22"/>
  <c r="L9" i="22"/>
  <c r="L8" i="22"/>
  <c r="L7" i="22"/>
  <c r="L6" i="22"/>
  <c r="L5" i="22"/>
  <c r="P31" i="22"/>
  <c r="P30" i="22"/>
  <c r="P29" i="22"/>
  <c r="P28" i="22"/>
  <c r="P27" i="22"/>
  <c r="P26" i="22"/>
  <c r="P25" i="22"/>
  <c r="P24" i="22"/>
  <c r="P23" i="22"/>
  <c r="P22" i="22"/>
  <c r="P21" i="22"/>
  <c r="P20" i="22"/>
  <c r="P19" i="22"/>
  <c r="P18" i="22"/>
  <c r="P17" i="22"/>
  <c r="P16" i="22"/>
  <c r="P15" i="22"/>
  <c r="P14" i="22"/>
  <c r="P13" i="22"/>
  <c r="P12" i="22"/>
  <c r="P11" i="22"/>
  <c r="P10" i="22"/>
  <c r="P9" i="22"/>
  <c r="P8" i="22"/>
  <c r="P7" i="22"/>
  <c r="P6" i="22"/>
  <c r="P5" i="22"/>
  <c r="Y11" i="22"/>
  <c r="Y12" i="22"/>
  <c r="Y13" i="22"/>
  <c r="Y14" i="22"/>
  <c r="Y15" i="22"/>
  <c r="Y16" i="22"/>
  <c r="Y17" i="22"/>
  <c r="Z17" i="22"/>
  <c r="Y31" i="22"/>
  <c r="Y30" i="22"/>
  <c r="Y29" i="22"/>
  <c r="Y28" i="22"/>
  <c r="Y27" i="22"/>
  <c r="Y26" i="22"/>
  <c r="Y25" i="22"/>
  <c r="Y24" i="22"/>
  <c r="Y23" i="22"/>
  <c r="Y22" i="22"/>
  <c r="Y21" i="22"/>
  <c r="Y20" i="22"/>
  <c r="Y19" i="22"/>
  <c r="Y18" i="22"/>
  <c r="Y10" i="22"/>
  <c r="Y9" i="22"/>
  <c r="Y8" i="22"/>
  <c r="Y7" i="22"/>
  <c r="Y6" i="22"/>
  <c r="Y5" i="22"/>
  <c r="Y4" i="22"/>
  <c r="Z50" i="8"/>
  <c r="Z49" i="8"/>
  <c r="Z48" i="8"/>
  <c r="Z47" i="8"/>
  <c r="U50" i="8"/>
  <c r="U49" i="8"/>
  <c r="U48" i="8"/>
  <c r="U47" i="8"/>
  <c r="P50" i="8"/>
  <c r="P49" i="8"/>
  <c r="P48" i="8"/>
  <c r="P47" i="8"/>
  <c r="K50" i="8"/>
  <c r="K49" i="8"/>
  <c r="K48" i="8"/>
  <c r="K47" i="8"/>
  <c r="AD47" i="8"/>
  <c r="Q50" i="8"/>
  <c r="L50" i="8"/>
  <c r="Q49" i="8"/>
  <c r="L49" i="8"/>
  <c r="Q48" i="8"/>
  <c r="L48" i="8"/>
  <c r="Q47" i="8"/>
  <c r="L47" i="8"/>
  <c r="F50" i="8"/>
  <c r="F49" i="8"/>
  <c r="F48" i="8"/>
  <c r="F47" i="8"/>
  <c r="Z31" i="22"/>
  <c r="Z24" i="22"/>
  <c r="Z10" i="22"/>
  <c r="Z33" i="22"/>
  <c r="W31" i="22"/>
  <c r="S31" i="22"/>
  <c r="O31" i="22"/>
  <c r="K31" i="22"/>
  <c r="W30" i="22"/>
  <c r="S30" i="22"/>
  <c r="O30" i="22"/>
  <c r="K30" i="22"/>
  <c r="W29" i="22"/>
  <c r="S29" i="22"/>
  <c r="O29" i="22"/>
  <c r="K29" i="22"/>
  <c r="W28" i="22"/>
  <c r="S28" i="22"/>
  <c r="O28" i="22"/>
  <c r="K28" i="22"/>
  <c r="W27" i="22"/>
  <c r="S27" i="22"/>
  <c r="O27" i="22"/>
  <c r="K27" i="22"/>
  <c r="W26" i="22"/>
  <c r="S26" i="22"/>
  <c r="O26" i="22"/>
  <c r="K26" i="22"/>
  <c r="W25" i="22"/>
  <c r="S25" i="22"/>
  <c r="O25" i="22"/>
  <c r="K25" i="22"/>
  <c r="W24" i="22"/>
  <c r="S24" i="22"/>
  <c r="O24" i="22"/>
  <c r="K24" i="22"/>
  <c r="W23" i="22"/>
  <c r="S23" i="22"/>
  <c r="O23" i="22"/>
  <c r="K23" i="22"/>
  <c r="W22" i="22"/>
  <c r="S22" i="22"/>
  <c r="O22" i="22"/>
  <c r="K22" i="22"/>
  <c r="W21" i="22"/>
  <c r="S21" i="22"/>
  <c r="O21" i="22"/>
  <c r="K21" i="22"/>
  <c r="W20" i="22"/>
  <c r="S20" i="22"/>
  <c r="O20" i="22"/>
  <c r="K20" i="22"/>
  <c r="W19" i="22"/>
  <c r="S19" i="22"/>
  <c r="O19" i="22"/>
  <c r="K19" i="22"/>
  <c r="W18" i="22"/>
  <c r="S18" i="22"/>
  <c r="O18" i="22"/>
  <c r="K18" i="22"/>
  <c r="W17" i="22"/>
  <c r="S17" i="22"/>
  <c r="O17" i="22"/>
  <c r="K17" i="22"/>
  <c r="W16" i="22"/>
  <c r="S16" i="22"/>
  <c r="O16" i="22"/>
  <c r="K16" i="22"/>
  <c r="W15" i="22"/>
  <c r="S15" i="22"/>
  <c r="O15" i="22"/>
  <c r="K15" i="22"/>
  <c r="W14" i="22"/>
  <c r="S14" i="22"/>
  <c r="O14" i="22"/>
  <c r="K14" i="22"/>
  <c r="W13" i="22"/>
  <c r="S13" i="22"/>
  <c r="O13" i="22"/>
  <c r="K13" i="22"/>
  <c r="W12" i="22"/>
  <c r="S12" i="22"/>
  <c r="O12" i="22"/>
  <c r="K12" i="22"/>
  <c r="W11" i="22"/>
  <c r="S11" i="22"/>
  <c r="O11" i="22"/>
  <c r="K11" i="22"/>
  <c r="W10" i="22"/>
  <c r="S10" i="22"/>
  <c r="O10" i="22"/>
  <c r="K10" i="22"/>
  <c r="W9" i="22"/>
  <c r="S9" i="22"/>
  <c r="O9" i="22"/>
  <c r="K9" i="22"/>
  <c r="W8" i="22"/>
  <c r="S8" i="22"/>
  <c r="O8" i="22"/>
  <c r="K8" i="22"/>
  <c r="W7" i="22"/>
  <c r="S7" i="22"/>
  <c r="O7" i="22"/>
  <c r="K7" i="22"/>
  <c r="W6" i="22"/>
  <c r="S6" i="22"/>
  <c r="O6" i="22"/>
  <c r="K6" i="22"/>
  <c r="W5" i="22"/>
  <c r="S5" i="22"/>
  <c r="O5" i="22"/>
  <c r="K5" i="22"/>
  <c r="W4" i="22"/>
  <c r="S4" i="22"/>
  <c r="O4" i="22"/>
  <c r="K4" i="22"/>
  <c r="AD70" i="8"/>
  <c r="F69" i="8"/>
  <c r="J69" i="8"/>
  <c r="K69" i="8" s="1"/>
  <c r="O69" i="8" s="1"/>
  <c r="AD69" i="8"/>
  <c r="L36" i="8"/>
  <c r="Q36" i="8" s="1"/>
  <c r="V36" i="8" s="1"/>
  <c r="AA36" i="8" s="1"/>
  <c r="D2" i="8"/>
  <c r="AD18" i="8"/>
  <c r="AD68" i="8"/>
  <c r="AD85" i="8"/>
  <c r="AD84" i="8"/>
  <c r="AD80" i="8"/>
  <c r="J20" i="17"/>
  <c r="G21" i="17"/>
  <c r="H21" i="17"/>
  <c r="J21" i="17"/>
  <c r="G22" i="17"/>
  <c r="H22" i="17"/>
  <c r="J22" i="17"/>
  <c r="G23" i="17"/>
  <c r="J23" i="17" s="1"/>
  <c r="H23" i="17"/>
  <c r="G24" i="17"/>
  <c r="J24" i="17" s="1"/>
  <c r="H24" i="17"/>
  <c r="H25" i="17"/>
  <c r="AD52" i="8"/>
  <c r="E33" i="21"/>
  <c r="E34" i="21"/>
  <c r="E35" i="21"/>
  <c r="E36" i="21"/>
  <c r="E37" i="21"/>
  <c r="E26" i="21"/>
  <c r="E27" i="21"/>
  <c r="E28" i="21"/>
  <c r="E29" i="21"/>
  <c r="E30" i="21"/>
  <c r="E19" i="21"/>
  <c r="E20" i="21"/>
  <c r="E21" i="21"/>
  <c r="E22" i="21"/>
  <c r="E23" i="21"/>
  <c r="E12" i="21"/>
  <c r="E13" i="21"/>
  <c r="E14" i="21"/>
  <c r="E15" i="21"/>
  <c r="E16" i="21"/>
  <c r="E5" i="21"/>
  <c r="E6" i="21"/>
  <c r="E7" i="21"/>
  <c r="E8" i="21"/>
  <c r="E9" i="21"/>
  <c r="F40" i="21"/>
  <c r="G37" i="21"/>
  <c r="G30" i="21"/>
  <c r="G23" i="21"/>
  <c r="G16" i="21"/>
  <c r="G9" i="21"/>
  <c r="J4" i="17"/>
  <c r="G5" i="17"/>
  <c r="H5" i="17"/>
  <c r="J5" i="17"/>
  <c r="G6" i="17"/>
  <c r="H6" i="17"/>
  <c r="J6" i="17"/>
  <c r="G7" i="17"/>
  <c r="G8" i="17" s="1"/>
  <c r="H7" i="17"/>
  <c r="H8" i="17"/>
  <c r="H9" i="17"/>
  <c r="E23" i="8"/>
  <c r="AD21" i="8"/>
  <c r="AD57" i="8"/>
  <c r="Y23" i="8"/>
  <c r="T23" i="8"/>
  <c r="O23" i="8"/>
  <c r="J23" i="8"/>
  <c r="AD72" i="8"/>
  <c r="AD71" i="8"/>
  <c r="AD66" i="8"/>
  <c r="AD65" i="8"/>
  <c r="AD64" i="8"/>
  <c r="AD63" i="8"/>
  <c r="AD62" i="8"/>
  <c r="AD61" i="8"/>
  <c r="AD60" i="8"/>
  <c r="AD59" i="8"/>
  <c r="AD58" i="8"/>
  <c r="AD55" i="8"/>
  <c r="AD54" i="8"/>
  <c r="AD53" i="8"/>
  <c r="K68" i="8"/>
  <c r="P68" i="8" s="1"/>
  <c r="U68" i="8" s="1"/>
  <c r="Z68" i="8" s="1"/>
  <c r="J68" i="8"/>
  <c r="O68" i="8" s="1"/>
  <c r="T68" i="8" s="1"/>
  <c r="Y68" i="8" s="1"/>
  <c r="AD39" i="8"/>
  <c r="AA47" i="8"/>
  <c r="AA50" i="8"/>
  <c r="AA49" i="8"/>
  <c r="AA48" i="8"/>
  <c r="V50" i="8"/>
  <c r="V49" i="8"/>
  <c r="V48" i="8"/>
  <c r="V47" i="8"/>
  <c r="J57" i="17"/>
  <c r="G58" i="17"/>
  <c r="H58" i="17"/>
  <c r="J58" i="17"/>
  <c r="G59" i="17"/>
  <c r="H59" i="17"/>
  <c r="J59" i="17"/>
  <c r="G60" i="17"/>
  <c r="J60" i="17" s="1"/>
  <c r="K62" i="17" s="1"/>
  <c r="H60" i="17"/>
  <c r="G61" i="17"/>
  <c r="J61" i="17" s="1"/>
  <c r="H61" i="17"/>
  <c r="J43" i="17"/>
  <c r="G44" i="17"/>
  <c r="H44" i="17"/>
  <c r="J44" i="17"/>
  <c r="G45" i="17"/>
  <c r="J45" i="17" s="1"/>
  <c r="H45" i="17"/>
  <c r="H46" i="17"/>
  <c r="H47" i="17" s="1"/>
  <c r="J50" i="17"/>
  <c r="G51" i="17"/>
  <c r="H51" i="17"/>
  <c r="J51" i="17"/>
  <c r="G52" i="17"/>
  <c r="H52" i="17"/>
  <c r="H53" i="17" s="1"/>
  <c r="H54" i="17" s="1"/>
  <c r="J52" i="17"/>
  <c r="G53" i="17"/>
  <c r="G54" i="17"/>
  <c r="J12" i="17"/>
  <c r="G13" i="17"/>
  <c r="H13" i="17"/>
  <c r="J13" i="17"/>
  <c r="G14" i="17"/>
  <c r="H14" i="17"/>
  <c r="J14" i="17" s="1"/>
  <c r="G15" i="17"/>
  <c r="G16" i="17" s="1"/>
  <c r="H15" i="17"/>
  <c r="J15" i="17" s="1"/>
  <c r="J28" i="17"/>
  <c r="G29" i="17"/>
  <c r="H29" i="17"/>
  <c r="J29" i="17"/>
  <c r="G30" i="17"/>
  <c r="J30" i="17" s="1"/>
  <c r="H30" i="17"/>
  <c r="G31" i="17"/>
  <c r="J31" i="17" s="1"/>
  <c r="H31" i="17"/>
  <c r="H32" i="17"/>
  <c r="H33" i="17" s="1"/>
  <c r="AD40" i="8"/>
  <c r="AD49" i="8"/>
  <c r="AA42" i="8"/>
  <c r="AA41" i="8"/>
  <c r="AA40" i="8"/>
  <c r="AA39" i="8"/>
  <c r="V42" i="8"/>
  <c r="V41" i="8"/>
  <c r="V40" i="8"/>
  <c r="V39" i="8"/>
  <c r="Q42" i="8"/>
  <c r="Q41" i="8"/>
  <c r="Q40" i="8"/>
  <c r="Q39" i="8"/>
  <c r="L40" i="8"/>
  <c r="L41" i="8"/>
  <c r="L42" i="8"/>
  <c r="L39" i="8"/>
  <c r="AD13" i="8"/>
  <c r="AD17" i="8"/>
  <c r="AD14" i="8"/>
  <c r="AD34" i="8"/>
  <c r="AD10" i="8"/>
  <c r="AD50" i="8"/>
  <c r="AD42" i="8"/>
  <c r="AD41" i="8"/>
  <c r="AD38" i="8"/>
  <c r="AD48" i="8"/>
  <c r="AD11" i="8"/>
  <c r="AD12" i="8"/>
  <c r="AD9" i="8"/>
  <c r="AD46" i="8"/>
  <c r="AD45" i="8"/>
  <c r="AD28" i="8" l="1"/>
  <c r="I27" i="8"/>
  <c r="S27" i="8"/>
  <c r="AD29" i="8"/>
  <c r="N27" i="8"/>
  <c r="N20" i="8" s="1"/>
  <c r="N35" i="8" s="1"/>
  <c r="X20" i="8"/>
  <c r="I20" i="8"/>
  <c r="AC27" i="8"/>
  <c r="S20" i="8"/>
  <c r="AD8" i="8"/>
  <c r="I6" i="8"/>
  <c r="I36" i="8" s="1"/>
  <c r="A23" i="8"/>
  <c r="N36" i="8"/>
  <c r="AD23" i="8"/>
  <c r="AD16" i="8"/>
  <c r="S6" i="8"/>
  <c r="X6" i="8"/>
  <c r="AC6" i="8"/>
  <c r="AD19" i="8"/>
  <c r="AD22" i="8"/>
  <c r="AD56" i="8"/>
  <c r="H67" i="8"/>
  <c r="M67" i="8"/>
  <c r="R67" i="8"/>
  <c r="AB67" i="8"/>
  <c r="AD51" i="8"/>
  <c r="P69" i="8"/>
  <c r="U69" i="8" s="1"/>
  <c r="Z69" i="8" s="1"/>
  <c r="T69" i="8"/>
  <c r="Y69" i="8" s="1"/>
  <c r="O4" i="8"/>
  <c r="S4" i="8" s="1"/>
  <c r="L3" i="22"/>
  <c r="I3" i="22"/>
  <c r="P62" i="17"/>
  <c r="O62" i="17"/>
  <c r="N62" i="17"/>
  <c r="M62" i="17"/>
  <c r="L62" i="17"/>
  <c r="J8" i="17"/>
  <c r="G9" i="17"/>
  <c r="K26" i="17"/>
  <c r="J54" i="17"/>
  <c r="K55" i="17" s="1"/>
  <c r="G17" i="17"/>
  <c r="J17" i="17" s="1"/>
  <c r="J53" i="17"/>
  <c r="G32" i="17"/>
  <c r="H16" i="17"/>
  <c r="H17" i="17" s="1"/>
  <c r="G46" i="17"/>
  <c r="G25" i="17"/>
  <c r="J25" i="17" s="1"/>
  <c r="AD27" i="8" l="1"/>
  <c r="AC20" i="8"/>
  <c r="AD20" i="8" s="1"/>
  <c r="S35" i="8"/>
  <c r="S36" i="8"/>
  <c r="I35" i="8"/>
  <c r="I37" i="8" s="1"/>
  <c r="AC36" i="8"/>
  <c r="N37" i="8"/>
  <c r="AD6" i="8"/>
  <c r="X35" i="8"/>
  <c r="X36" i="8"/>
  <c r="M3" i="22"/>
  <c r="L55" i="17"/>
  <c r="P55" i="17"/>
  <c r="O55" i="17"/>
  <c r="M55" i="17"/>
  <c r="N55" i="17"/>
  <c r="J9" i="17"/>
  <c r="K10" i="17" s="1"/>
  <c r="J32" i="17"/>
  <c r="G33" i="17"/>
  <c r="J33" i="17" s="1"/>
  <c r="J46" i="17"/>
  <c r="G47" i="17"/>
  <c r="J47" i="17" s="1"/>
  <c r="J16" i="17"/>
  <c r="K18" i="17" s="1"/>
  <c r="O26" i="17"/>
  <c r="N26" i="17"/>
  <c r="P26" i="17"/>
  <c r="M26" i="17"/>
  <c r="L26" i="17"/>
  <c r="AC35" i="8" l="1"/>
  <c r="AD35" i="8" s="1"/>
  <c r="S37" i="8"/>
  <c r="AD36" i="8"/>
  <c r="X37" i="8"/>
  <c r="T4" i="8"/>
  <c r="X4" i="8" s="1"/>
  <c r="P3" i="22"/>
  <c r="P10" i="17"/>
  <c r="N10" i="17"/>
  <c r="O10" i="17"/>
  <c r="M10" i="17"/>
  <c r="L10" i="17"/>
  <c r="K34" i="17"/>
  <c r="M18" i="17"/>
  <c r="P18" i="17"/>
  <c r="N18" i="17"/>
  <c r="O18" i="17"/>
  <c r="L18" i="17"/>
  <c r="K48" i="17"/>
  <c r="AC37" i="8" l="1"/>
  <c r="AD37" i="8"/>
  <c r="Q3" i="22"/>
  <c r="O34" i="17"/>
  <c r="N34" i="17"/>
  <c r="M34" i="17"/>
  <c r="L34" i="17"/>
  <c r="P34" i="17"/>
  <c r="P39" i="17" s="1"/>
  <c r="AC44" i="8" s="1"/>
  <c r="AC43" i="8" s="1"/>
  <c r="AC73" i="8" s="1"/>
  <c r="L48" i="17"/>
  <c r="L64" i="17" s="1"/>
  <c r="K64" i="17"/>
  <c r="P48" i="17"/>
  <c r="P64" i="17" s="1"/>
  <c r="O48" i="17"/>
  <c r="O64" i="17" s="1"/>
  <c r="M48" i="17"/>
  <c r="M64" i="17" s="1"/>
  <c r="N48" i="17"/>
  <c r="N64" i="17" s="1"/>
  <c r="N39" i="17"/>
  <c r="S44" i="8" s="1"/>
  <c r="S43" i="8" s="1"/>
  <c r="S73" i="8" s="1"/>
  <c r="L39" i="17"/>
  <c r="I44" i="8" s="1"/>
  <c r="M39" i="17"/>
  <c r="N44" i="8" s="1"/>
  <c r="N43" i="8" s="1"/>
  <c r="N73" i="8" s="1"/>
  <c r="O39" i="17"/>
  <c r="X44" i="8" s="1"/>
  <c r="X43" i="8" s="1"/>
  <c r="X73" i="8" s="1"/>
  <c r="K39" i="17"/>
  <c r="T3" i="22" l="1"/>
  <c r="Y4" i="8"/>
  <c r="K75" i="8"/>
  <c r="N75" i="8" s="1"/>
  <c r="N76" i="8" s="1"/>
  <c r="N88" i="8" s="1"/>
  <c r="U75" i="8"/>
  <c r="X75" i="8" s="1"/>
  <c r="X76" i="8" s="1"/>
  <c r="X88" i="8" s="1"/>
  <c r="I43" i="8"/>
  <c r="AD44" i="8"/>
  <c r="Z75" i="8"/>
  <c r="AC75" i="8" s="1"/>
  <c r="AC76" i="8" s="1"/>
  <c r="AC88" i="8" s="1"/>
  <c r="P75" i="8"/>
  <c r="S75" i="8" s="1"/>
  <c r="S76" i="8" s="1"/>
  <c r="S88" i="8" s="1"/>
  <c r="I45" i="8"/>
  <c r="L66" i="17"/>
  <c r="AC45" i="8"/>
  <c r="P66" i="17"/>
  <c r="S45" i="8"/>
  <c r="N66" i="17"/>
  <c r="M66" i="17"/>
  <c r="N45" i="8"/>
  <c r="K66" i="17"/>
  <c r="O66" i="17"/>
  <c r="X45" i="8"/>
  <c r="U3" i="22" l="1"/>
  <c r="AC4" i="8"/>
  <c r="X3" i="22" s="1"/>
  <c r="I73" i="8"/>
  <c r="AD43" i="8"/>
  <c r="AD73" i="8" l="1"/>
  <c r="F75" i="8"/>
  <c r="I75" i="8" s="1"/>
  <c r="AD75" i="8" s="1"/>
  <c r="I76" i="8" l="1"/>
  <c r="AD76" i="8" s="1"/>
  <c r="AD88" i="8" s="1"/>
  <c r="I8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8" authorId="0" shapeId="0" xr:uid="{AD4DE958-BCDD-4E40-857B-23301B04FA1A}">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D28" authorId="1" shapeId="0" xr:uid="{0E953F9A-1B65-4808-8B04-A012B4CD6E38}">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F28" authorId="1" shapeId="0" xr:uid="{384DCDAB-B70B-4C2F-B9A6-79AC928B3B98}">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G28" authorId="1" shapeId="0" xr:uid="{98CEF9B0-6BC7-4055-8C1B-E390BE346587}">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9" authorId="0" shapeId="0" xr:uid="{1521E5A1-C893-4301-88C2-C4552754B871}">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D29" authorId="1" shapeId="0" xr:uid="{F29F6BEA-0834-4145-9355-C341BDF78D0C}">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F29" authorId="1" shapeId="0" xr:uid="{8E2F646D-4079-4FD1-B894-FA4583CD1F45}">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G29" authorId="1" shapeId="0" xr:uid="{ECF5064B-1354-4A96-A234-7D7D9B554FB6}">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30" authorId="0" shapeId="0" xr:uid="{F5A3DC6A-BC03-4337-852C-637C3B3846A1}">
      <text>
        <r>
          <rPr>
            <b/>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b/>
            <u/>
            <sz val="9"/>
            <color indexed="81"/>
            <rFont val="Tahoma"/>
            <family val="2"/>
          </rPr>
          <t>Option 2 (for work between semesters):</t>
        </r>
        <r>
          <rPr>
            <sz val="9"/>
            <color indexed="81"/>
            <rFont val="Tahoma"/>
            <family val="2"/>
          </rPr>
          <t xml:space="preserve">
Graduate students are paid hourly if they perform work during official university breaks between Fall, Spring, and Summer semesters (dates are listed on the Graduate Assistant PAF form). Work during these periods is outside the appointment period.</t>
        </r>
      </text>
    </comment>
    <comment ref="D30" authorId="0" shapeId="0" xr:uid="{E41B1FC2-BC0E-4A37-87FF-20E29C621B6F}">
      <text>
        <r>
          <rPr>
            <b/>
            <sz val="9"/>
            <color indexed="81"/>
            <rFont val="Tahoma"/>
            <family val="2"/>
          </rPr>
          <t>Minimum requirement:</t>
        </r>
        <r>
          <rPr>
            <sz val="9"/>
            <color indexed="81"/>
            <rFont val="Tahoma"/>
            <family val="2"/>
          </rPr>
          <t xml:space="preserve">
minimum wage $7.25 an hour</t>
        </r>
      </text>
    </comment>
    <comment ref="D32" authorId="0" shapeId="0" xr:uid="{975DF0A3-4911-46BC-9483-1F37CF2E56B2}">
      <text>
        <r>
          <rPr>
            <b/>
            <sz val="9"/>
            <color indexed="81"/>
            <rFont val="Tahoma"/>
            <family val="2"/>
          </rPr>
          <t>Minimum requirement:</t>
        </r>
        <r>
          <rPr>
            <sz val="9"/>
            <color indexed="81"/>
            <rFont val="Tahoma"/>
            <family val="2"/>
          </rPr>
          <t xml:space="preserve">
minimum wage $7.25 an hour</t>
        </r>
      </text>
    </comment>
    <comment ref="B43" authorId="0" shapeId="0" xr:uid="{55C41B91-412C-47AC-8739-179472DC3320}">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45" authorId="0" shapeId="0" xr:uid="{2C57C1B6-39A4-4898-BD36-C27D15510693}">
      <text>
        <r>
          <rPr>
            <b/>
            <sz val="9"/>
            <color indexed="81"/>
            <rFont val="Tahoma"/>
            <family val="2"/>
          </rPr>
          <t xml:space="preserve">Reach out to Office of Research Integrity several months before your planned travel: </t>
        </r>
        <r>
          <rPr>
            <sz val="9"/>
            <color indexed="81"/>
            <rFont val="Tahoma"/>
            <family val="2"/>
          </rPr>
          <t>https://vpresearch.louisiana.edu/research-integrity/export-controls/foreign-travel-information</t>
        </r>
        <r>
          <rPr>
            <b/>
            <sz val="9"/>
            <color indexed="81"/>
            <rFont val="Tahoma"/>
            <family val="2"/>
          </rPr>
          <t xml:space="preserve"> </t>
        </r>
      </text>
    </comment>
    <comment ref="C46" authorId="0" shapeId="0" xr:uid="{642B3608-BFB8-4A65-8D52-C25E2998E162}">
      <text>
        <r>
          <rPr>
            <b/>
            <sz val="9"/>
            <color indexed="81"/>
            <rFont val="Tahoma"/>
            <family val="2"/>
          </rPr>
          <t xml:space="preserve">Non-employee Participant Support Costs:
</t>
        </r>
        <r>
          <rPr>
            <sz val="9"/>
            <color indexed="81"/>
            <rFont val="Tahoma"/>
            <family val="2"/>
          </rPr>
          <t>Covers stipends, travel, and related costs for non-employee participants only (trainees, workshop attendees, program beneficieries).
PI, staff, and student employee travel cannot be charged here per 2 CFR § 200.1.</t>
        </r>
      </text>
    </comment>
    <comment ref="C55" authorId="0" shapeId="0" xr:uid="{18324220-EAE0-4188-BF8E-EC0E0A237F51}">
      <text>
        <r>
          <rPr>
            <sz val="9"/>
            <color indexed="81"/>
            <rFont val="Tahoma"/>
            <family val="2"/>
          </rPr>
          <t>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t>
        </r>
        <r>
          <rPr>
            <b/>
            <sz val="9"/>
            <color indexed="81"/>
            <rFont val="Tahoma"/>
            <family val="2"/>
          </rPr>
          <t xml:space="preserve">
It does not include standard desktop or laptop computers, general software, or institutional tech support.</t>
        </r>
      </text>
    </comment>
    <comment ref="C68" authorId="0" shapeId="0" xr:uid="{E299465E-E740-4068-A159-12660AF0430E}">
      <text>
        <r>
          <rPr>
            <b/>
            <sz val="9"/>
            <color indexed="81"/>
            <rFont val="Tahoma"/>
            <family val="2"/>
          </rPr>
          <t>Academic Year start</t>
        </r>
      </text>
    </comment>
    <comment ref="C69" authorId="0" shapeId="0" xr:uid="{9D4AC7D9-7476-4E90-A5C0-C3390E7343D1}">
      <text>
        <r>
          <rPr>
            <b/>
            <sz val="9"/>
            <color indexed="81"/>
            <rFont val="Tahoma"/>
            <family val="2"/>
          </rPr>
          <t>Calendar Year start</t>
        </r>
      </text>
    </comment>
  </commentList>
</comments>
</file>

<file path=xl/sharedStrings.xml><?xml version="1.0" encoding="utf-8"?>
<sst xmlns="http://schemas.openxmlformats.org/spreadsheetml/2006/main" count="613" uniqueCount="157">
  <si>
    <t>Year 1</t>
  </si>
  <si>
    <t>Year 2</t>
  </si>
  <si>
    <t>Year 3</t>
  </si>
  <si>
    <t>Year 4</t>
  </si>
  <si>
    <t>Year 5</t>
  </si>
  <si>
    <t>Name</t>
  </si>
  <si>
    <t>Funds</t>
  </si>
  <si>
    <t>MTDC</t>
  </si>
  <si>
    <t>Salary</t>
  </si>
  <si>
    <t>CAL</t>
  </si>
  <si>
    <t>ACAD</t>
  </si>
  <si>
    <t>SUMR</t>
  </si>
  <si>
    <t>PI</t>
  </si>
  <si>
    <t>Co-PI</t>
  </si>
  <si>
    <t>SrPrsn</t>
  </si>
  <si>
    <t>B. Other Personnel</t>
  </si>
  <si>
    <t>C. Fringe Benefits</t>
  </si>
  <si>
    <t>E. Travel</t>
  </si>
  <si>
    <t>F. Participant Support Cost</t>
  </si>
  <si>
    <t>G. Other Direct Costs</t>
  </si>
  <si>
    <t>H.</t>
  </si>
  <si>
    <t>TOTAL DIRECT COSTS (A through G)</t>
  </si>
  <si>
    <t>Base:</t>
  </si>
  <si>
    <t>J.</t>
  </si>
  <si>
    <t>Airfare</t>
  </si>
  <si>
    <t>TOTAL SALARIES AND WAGES (A+B)</t>
  </si>
  <si>
    <t>TOTAL SALARIES, WAGES, AND FRINGE BENEFITS (A+B+C)</t>
  </si>
  <si>
    <t>I. Facilities and Administrative Costs</t>
  </si>
  <si>
    <t>TOTAL DIRECT AND F&amp;A COSTS (H+I)</t>
  </si>
  <si>
    <t># Mos.</t>
  </si>
  <si>
    <t>Project TOTAL</t>
  </si>
  <si>
    <t>Domestic</t>
  </si>
  <si>
    <t>Cost</t>
  </si>
  <si>
    <t>Description</t>
  </si>
  <si>
    <t>Lodging (GSA rate) + tax</t>
  </si>
  <si>
    <t>Incidentals</t>
  </si>
  <si>
    <t>Conference Registration</t>
  </si>
  <si>
    <t>Ground Transportation</t>
  </si>
  <si>
    <t>E.</t>
  </si>
  <si>
    <t>Travel</t>
  </si>
  <si>
    <t>62499 - Domestic Travel</t>
  </si>
  <si>
    <t>Mileage</t>
  </si>
  <si>
    <t>Subtotal Domestic Travel</t>
  </si>
  <si>
    <t>International</t>
  </si>
  <si>
    <t>62426 - International Travel</t>
  </si>
  <si>
    <t>Lodging (DoS rate)</t>
  </si>
  <si>
    <t>Subtotal International Travel</t>
  </si>
  <si>
    <t>Total Travel</t>
  </si>
  <si>
    <t>to</t>
  </si>
  <si>
    <t xml:space="preserve">SPONSOR: </t>
  </si>
  <si>
    <t xml:space="preserve">PRINCIPAL INVESTIGATOR:  </t>
  </si>
  <si>
    <t>Role</t>
  </si>
  <si>
    <t>D. Equipment (individual items exceeding $5,000)</t>
  </si>
  <si>
    <t xml:space="preserve">each x </t>
  </si>
  <si>
    <t>ITEMS</t>
  </si>
  <si>
    <t>Unit Cost</t>
  </si>
  <si>
    <t>Unit Type</t>
  </si>
  <si>
    <t># Units</t>
  </si>
  <si>
    <t>/month</t>
  </si>
  <si>
    <t>/participant</t>
  </si>
  <si>
    <t>/year</t>
  </si>
  <si>
    <t>TOTAL</t>
  </si>
  <si>
    <t>TTL:</t>
  </si>
  <si>
    <t>HIDE ROW-FORMULA USE ONLY</t>
  </si>
  <si>
    <t>HIDE</t>
  </si>
  <si>
    <t>COLUMN</t>
  </si>
  <si>
    <t>Note:  Permanent Equipment, Participant Support Costs, Subcontracts over $25,000, and Tuition are not included in the base for the indirect cost calculation.</t>
  </si>
  <si>
    <t>Enter Sub name</t>
  </si>
  <si>
    <t>List Personnel C# for salary check:</t>
  </si>
  <si>
    <t>C00000000</t>
  </si>
  <si>
    <t>enter start date:</t>
  </si>
  <si>
    <t>Collaborator</t>
  </si>
  <si>
    <t>Collab TOTAL</t>
  </si>
  <si>
    <t>IDENTIFY LIMIT:</t>
  </si>
  <si>
    <t>REQUEST</t>
  </si>
  <si>
    <t>Month</t>
  </si>
  <si>
    <t>Post Doctoral Fellows</t>
  </si>
  <si>
    <t>Non-Faculty Researchers</t>
  </si>
  <si>
    <t>Other Professionals</t>
  </si>
  <si>
    <t>Graduate Students</t>
  </si>
  <si>
    <t>Undergraduate Students</t>
  </si>
  <si>
    <t>Administrative/Clerical</t>
  </si>
  <si>
    <t>Other</t>
  </si>
  <si>
    <t>/per hour</t>
  </si>
  <si>
    <t># hours</t>
  </si>
  <si>
    <t>UG Hourly Rate</t>
  </si>
  <si>
    <t>/per unit</t>
  </si>
  <si>
    <t># units</t>
  </si>
  <si>
    <t>Stipends</t>
  </si>
  <si>
    <t>Subsistence</t>
  </si>
  <si>
    <t>Materials and Supplies</t>
  </si>
  <si>
    <t>Publication Costs/Documentation/Distribution</t>
  </si>
  <si>
    <t>Consultant Services</t>
  </si>
  <si>
    <t>Computer Services</t>
  </si>
  <si>
    <t>Subawards</t>
  </si>
  <si>
    <t>Other:</t>
  </si>
  <si>
    <t>YEAR 1</t>
  </si>
  <si>
    <t>YEAR 2</t>
  </si>
  <si>
    <t>YEAR 3</t>
  </si>
  <si>
    <t>YEAR 4</t>
  </si>
  <si>
    <t>YEAR 5</t>
  </si>
  <si>
    <t># Days</t>
  </si>
  <si>
    <t># People</t>
  </si>
  <si>
    <t># Trips</t>
  </si>
  <si>
    <t>Meals Per Diem (GSA rate)</t>
  </si>
  <si>
    <t>Per Diem (DoS rate)</t>
  </si>
  <si>
    <t xml:space="preserve">Total </t>
  </si>
  <si>
    <t># Miles</t>
  </si>
  <si>
    <t># Vehicles</t>
  </si>
  <si>
    <t>GSA POV rates</t>
  </si>
  <si>
    <t># people</t>
  </si>
  <si>
    <t>TRAVEL</t>
  </si>
  <si>
    <t>Academic Year Employees</t>
  </si>
  <si>
    <t>Calendar Year Employees</t>
  </si>
  <si>
    <t>#</t>
  </si>
  <si>
    <t>identify by name</t>
  </si>
  <si>
    <t>* Each consecutive year includes an auto calculated 5% increase from the previous year. Add summer tuition if necessary.</t>
  </si>
  <si>
    <t>Tuition (Fall/Spring, Summer)</t>
  </si>
  <si>
    <t>ttl months</t>
  </si>
  <si>
    <t>Personnel Inflationary Rate</t>
  </si>
  <si>
    <t>SUPPLIES:</t>
  </si>
  <si>
    <t>description</t>
  </si>
  <si>
    <t>/item</t>
  </si>
  <si>
    <t>PROJECT TOTAL</t>
  </si>
  <si>
    <t>NSF COLLABORATORS NOT INCLUDED IN UL BUDGET</t>
  </si>
  <si>
    <t>MANUALLY DELETE TOTALS FOR YEARS NOT NEEDED</t>
  </si>
  <si>
    <t>Fringe Inflationary Rate</t>
  </si>
  <si>
    <t># ppl</t>
  </si>
  <si>
    <t>Tuition (Spring, Fall)</t>
  </si>
  <si>
    <t>6a</t>
  </si>
  <si>
    <t>6b</t>
  </si>
  <si>
    <t>examples, use most appropriate unit type</t>
  </si>
  <si>
    <t>PARTICIPANT SUPPORT COSTS</t>
  </si>
  <si>
    <t xml:space="preserve">NOTES: </t>
  </si>
  <si>
    <t>STIPENDS TTL</t>
  </si>
  <si>
    <t>TRAVEL TTL</t>
  </si>
  <si>
    <t>housing and per diem expenses</t>
  </si>
  <si>
    <t>SUBSISTENCE TTL</t>
  </si>
  <si>
    <t xml:space="preserve">lab supplies </t>
  </si>
  <si>
    <t>OTHER TTL</t>
  </si>
  <si>
    <t>TTL participant support costs</t>
  </si>
  <si>
    <t xml:space="preserve">description </t>
  </si>
  <si>
    <t>Doctoral-level GRA            per month/</t>
  </si>
  <si>
    <t>Masters-level GRA            per month/</t>
  </si>
  <si>
    <t>GA Hourly Rate                  per hour/</t>
  </si>
  <si>
    <t>A. Senior/Key Personnel</t>
  </si>
  <si>
    <t>UEI#</t>
  </si>
  <si>
    <t>UEI# required</t>
  </si>
  <si>
    <t>rev 10.29.25</t>
  </si>
  <si>
    <t>* ENTER START DATE OF PROJECT; verify fringe, tuition and F&amp;A rates using embedded hyperlinks</t>
  </si>
  <si>
    <t>https://vpresearch.louisiana.edu/investigator-toolkit/rates-institutional-information</t>
  </si>
  <si>
    <t>* If this project starts in the next fiscal year, multiply current salaries by 1.05 to include a 5% increase for budgeting purposes.</t>
  </si>
  <si>
    <t>Please contact your Pre-Award Specialist to verify salaries.</t>
  </si>
  <si>
    <t>* Prefilled values, customize for your project, review notes for minimums</t>
  </si>
  <si>
    <t>* will autocalcuate based on entered start date above</t>
  </si>
  <si>
    <t xml:space="preserve">Foreign </t>
  </si>
  <si>
    <t>Applied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</si>
</sst>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_(* #,##0_);_(* \(#,##0\);_(* &quot;-&quot;??_);_(@_)"/>
    <numFmt numFmtId="166" formatCode="_(&quot;$&quot;* #,##0_);_(&quot;$&quot;* \(#,##0\);_(&quot;$&quot;* &quot;-&quot;??_);_(@_)"/>
    <numFmt numFmtId="167" formatCode="&quot;$&quot;#,##0"/>
    <numFmt numFmtId="168" formatCode="&quot;$&quot;#,##0.00"/>
    <numFmt numFmtId="169" formatCode="mm/dd/yy;@"/>
    <numFmt numFmtId="170" formatCode="&quot;$&quot;#,##0.000"/>
    <numFmt numFmtId="171" formatCode="0.0%"/>
  </numFmts>
  <fonts count="47" x14ac:knownFonts="1">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u/>
      <sz val="11"/>
      <color theme="10"/>
      <name val="Calibri"/>
      <family val="2"/>
      <scheme val="minor"/>
    </font>
    <font>
      <sz val="8"/>
      <name val="Calibri"/>
      <family val="2"/>
      <scheme val="minor"/>
    </font>
    <font>
      <sz val="7"/>
      <name val="Arial"/>
      <family val="2"/>
    </font>
    <font>
      <sz val="7"/>
      <color theme="0"/>
      <name val="Arial"/>
      <family val="2"/>
    </font>
    <font>
      <i/>
      <sz val="6"/>
      <name val="Arial"/>
      <family val="2"/>
    </font>
    <font>
      <b/>
      <sz val="10"/>
      <color rgb="FF00B0F0"/>
      <name val="Arial"/>
      <family val="2"/>
    </font>
    <font>
      <sz val="10"/>
      <color theme="1"/>
      <name val="Arial"/>
      <family val="2"/>
    </font>
    <font>
      <sz val="8"/>
      <color theme="1"/>
      <name val="Arial"/>
      <family val="2"/>
    </font>
    <font>
      <b/>
      <sz val="10"/>
      <color theme="1"/>
      <name val="Arial"/>
      <family val="2"/>
    </font>
    <font>
      <b/>
      <sz val="11"/>
      <color theme="1"/>
      <name val="Arial"/>
      <family val="2"/>
    </font>
    <font>
      <sz val="10"/>
      <color rgb="FF00B0F0"/>
      <name val="Arial"/>
      <family val="2"/>
    </font>
    <font>
      <sz val="11"/>
      <color theme="1"/>
      <name val="Arial"/>
      <family val="2"/>
    </font>
    <font>
      <sz val="11"/>
      <color theme="0"/>
      <name val="Arial"/>
      <family val="2"/>
    </font>
    <font>
      <b/>
      <sz val="10"/>
      <color theme="0"/>
      <name val="Arial"/>
      <family val="2"/>
    </font>
    <font>
      <sz val="10"/>
      <color theme="0"/>
      <name val="Arial"/>
      <family val="2"/>
    </font>
    <font>
      <sz val="9"/>
      <color theme="1"/>
      <name val="Arial"/>
      <family val="2"/>
    </font>
    <font>
      <i/>
      <sz val="10"/>
      <color rgb="FF00B0F0"/>
      <name val="Arial"/>
      <family val="2"/>
    </font>
    <font>
      <i/>
      <sz val="10"/>
      <color theme="0"/>
      <name val="Arial"/>
      <family val="2"/>
    </font>
    <font>
      <b/>
      <sz val="10"/>
      <name val="Arial"/>
      <family val="2"/>
    </font>
    <font>
      <sz val="10"/>
      <color theme="0" tint="-0.499984740745262"/>
      <name val="Arial"/>
      <family val="2"/>
    </font>
    <font>
      <i/>
      <sz val="10"/>
      <name val="Arial"/>
      <family val="2"/>
    </font>
    <font>
      <i/>
      <sz val="10"/>
      <color theme="0" tint="-0.499984740745262"/>
      <name val="Arial"/>
      <family val="2"/>
    </font>
    <font>
      <u/>
      <sz val="10"/>
      <color theme="10"/>
      <name val="Arial"/>
      <family val="2"/>
    </font>
    <font>
      <i/>
      <sz val="10"/>
      <color theme="0" tint="-0.34998626667073579"/>
      <name val="Arial"/>
      <family val="2"/>
    </font>
    <font>
      <b/>
      <i/>
      <sz val="10"/>
      <name val="Arial"/>
      <family val="2"/>
    </font>
    <font>
      <sz val="9"/>
      <color indexed="81"/>
      <name val="Tahoma"/>
      <family val="2"/>
    </font>
    <font>
      <b/>
      <sz val="9"/>
      <color indexed="81"/>
      <name val="Tahoma"/>
      <family val="2"/>
    </font>
    <font>
      <sz val="7"/>
      <color rgb="FFFF0000"/>
      <name val="Arial"/>
      <family val="2"/>
    </font>
    <font>
      <sz val="11"/>
      <name val="Calibri"/>
      <family val="2"/>
      <scheme val="minor"/>
    </font>
    <font>
      <sz val="10"/>
      <name val="Arial"/>
      <family val="2"/>
    </font>
    <font>
      <b/>
      <sz val="9"/>
      <color rgb="FF000000"/>
      <name val="Tahoma"/>
      <family val="2"/>
    </font>
    <font>
      <sz val="9"/>
      <color rgb="FF000000"/>
      <name val="Tahoma"/>
      <family val="2"/>
    </font>
    <font>
      <b/>
      <sz val="8"/>
      <color theme="1"/>
      <name val="Arial"/>
      <family val="2"/>
    </font>
    <font>
      <sz val="10"/>
      <color rgb="FFFF0000"/>
      <name val="Arial"/>
      <family val="2"/>
    </font>
    <font>
      <sz val="10"/>
      <color rgb="FF00B050"/>
      <name val="Arial"/>
      <family val="2"/>
    </font>
    <font>
      <b/>
      <sz val="11"/>
      <color theme="1"/>
      <name val="Calibri"/>
      <family val="2"/>
      <scheme val="minor"/>
    </font>
    <font>
      <sz val="10"/>
      <color theme="0" tint="-0.34998626667073579"/>
      <name val="Arial"/>
      <family val="2"/>
    </font>
    <font>
      <b/>
      <sz val="8"/>
      <name val="Arial"/>
      <family val="2"/>
    </font>
    <font>
      <u/>
      <sz val="7"/>
      <color theme="10"/>
      <name val="Arial"/>
      <family val="2"/>
    </font>
    <font>
      <b/>
      <u/>
      <sz val="9"/>
      <color indexed="81"/>
      <name val="Tahoma"/>
      <family val="2"/>
    </font>
    <font>
      <u/>
      <sz val="9"/>
      <color indexed="81"/>
      <name val="Tahoma"/>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rgb="FFF2F2F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style="medium">
        <color auto="1"/>
      </left>
      <right/>
      <top/>
      <bottom/>
      <diagonal/>
    </border>
    <border>
      <left/>
      <right style="medium">
        <color auto="1"/>
      </right>
      <top/>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thin">
        <color theme="0" tint="-0.499984740745262"/>
      </left>
      <right/>
      <top/>
      <bottom style="thin">
        <color indexed="64"/>
      </bottom>
      <diagonal/>
    </border>
    <border>
      <left style="thin">
        <color theme="0" tint="-0.499984740745262"/>
      </left>
      <right/>
      <top/>
      <bottom/>
      <diagonal/>
    </border>
    <border diagonalDown="1">
      <left/>
      <right/>
      <top/>
      <bottom/>
      <diagonal style="thin">
        <color theme="0" tint="-4.9989318521683403E-2"/>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bottom/>
      <diagonal/>
    </border>
    <border>
      <left style="medium">
        <color indexed="64"/>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9">
    <xf numFmtId="0" fontId="0" fillId="0" borderId="0"/>
    <xf numFmtId="0" fontId="1" fillId="0" borderId="0"/>
    <xf numFmtId="0" fontId="1" fillId="0" borderId="0"/>
    <xf numFmtId="0" fontId="2"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1"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35"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405">
    <xf numFmtId="0" fontId="0" fillId="0" borderId="0" xfId="0"/>
    <xf numFmtId="0" fontId="8" fillId="0" borderId="0" xfId="0" applyFont="1"/>
    <xf numFmtId="0" fontId="8" fillId="0" borderId="0" xfId="0" applyFont="1" applyProtection="1">
      <protection locked="0"/>
    </xf>
    <xf numFmtId="0" fontId="8" fillId="0" borderId="20" xfId="0" applyFont="1" applyBorder="1"/>
    <xf numFmtId="1" fontId="12" fillId="0" borderId="9" xfId="0" applyNumberFormat="1" applyFont="1" applyBorder="1"/>
    <xf numFmtId="0" fontId="12" fillId="0" borderId="0" xfId="0" applyFont="1"/>
    <xf numFmtId="1" fontId="12" fillId="0" borderId="16" xfId="0" applyNumberFormat="1" applyFont="1" applyBorder="1"/>
    <xf numFmtId="0" fontId="14" fillId="0" borderId="0" xfId="0" applyFont="1"/>
    <xf numFmtId="41" fontId="12" fillId="0" borderId="0" xfId="0" applyNumberFormat="1" applyFont="1"/>
    <xf numFmtId="2" fontId="16" fillId="0" borderId="0" xfId="11" applyNumberFormat="1" applyFont="1" applyBorder="1" applyAlignment="1">
      <alignment horizontal="right"/>
    </xf>
    <xf numFmtId="2" fontId="13" fillId="0" borderId="13" xfId="0" applyNumberFormat="1" applyFont="1" applyBorder="1" applyAlignment="1">
      <alignment horizontal="center"/>
    </xf>
    <xf numFmtId="2" fontId="13" fillId="0" borderId="1" xfId="0" applyNumberFormat="1" applyFont="1" applyBorder="1" applyAlignment="1">
      <alignment horizontal="center"/>
    </xf>
    <xf numFmtId="0" fontId="14" fillId="0" borderId="0" xfId="0" applyFont="1" applyAlignment="1">
      <alignment horizontal="center"/>
    </xf>
    <xf numFmtId="0" fontId="14" fillId="4" borderId="11" xfId="0" applyFont="1" applyFill="1" applyBorder="1"/>
    <xf numFmtId="0" fontId="14" fillId="4" borderId="6" xfId="0" applyFont="1" applyFill="1" applyBorder="1"/>
    <xf numFmtId="41" fontId="12" fillId="4" borderId="6" xfId="0" applyNumberFormat="1" applyFont="1" applyFill="1" applyBorder="1"/>
    <xf numFmtId="2" fontId="14" fillId="4" borderId="6" xfId="0" applyNumberFormat="1" applyFont="1" applyFill="1" applyBorder="1"/>
    <xf numFmtId="2" fontId="19" fillId="8" borderId="6" xfId="0" applyNumberFormat="1" applyFont="1" applyFill="1" applyBorder="1"/>
    <xf numFmtId="41" fontId="14" fillId="4" borderId="6" xfId="0" applyNumberFormat="1" applyFont="1" applyFill="1" applyBorder="1"/>
    <xf numFmtId="1" fontId="14" fillId="4" borderId="6" xfId="0" applyNumberFormat="1" applyFont="1" applyFill="1" applyBorder="1"/>
    <xf numFmtId="0" fontId="14" fillId="0" borderId="6" xfId="0" applyFont="1" applyBorder="1"/>
    <xf numFmtId="0" fontId="14" fillId="0" borderId="3" xfId="0" applyFont="1" applyBorder="1"/>
    <xf numFmtId="2" fontId="12" fillId="2" borderId="0" xfId="0" applyNumberFormat="1" applyFont="1" applyFill="1"/>
    <xf numFmtId="2" fontId="20" fillId="8" borderId="0" xfId="0" applyNumberFormat="1" applyFont="1" applyFill="1"/>
    <xf numFmtId="2" fontId="12" fillId="0" borderId="0" xfId="0" applyNumberFormat="1" applyFont="1"/>
    <xf numFmtId="1" fontId="12" fillId="0" borderId="0" xfId="0" applyNumberFormat="1" applyFont="1"/>
    <xf numFmtId="0" fontId="14" fillId="3" borderId="11" xfId="0" applyFont="1" applyFill="1" applyBorder="1"/>
    <xf numFmtId="0" fontId="14" fillId="3" borderId="6" xfId="0" applyFont="1" applyFill="1" applyBorder="1"/>
    <xf numFmtId="41" fontId="14" fillId="3" borderId="6" xfId="0" applyNumberFormat="1" applyFont="1" applyFill="1" applyBorder="1"/>
    <xf numFmtId="2" fontId="14" fillId="3" borderId="6" xfId="0" applyNumberFormat="1" applyFont="1" applyFill="1" applyBorder="1"/>
    <xf numFmtId="1" fontId="14" fillId="3" borderId="6" xfId="0" applyNumberFormat="1" applyFont="1" applyFill="1" applyBorder="1"/>
    <xf numFmtId="0" fontId="12" fillId="4" borderId="6" xfId="0" applyFont="1" applyFill="1" applyBorder="1"/>
    <xf numFmtId="0" fontId="12" fillId="0" borderId="6" xfId="0" applyFont="1" applyBorder="1"/>
    <xf numFmtId="0" fontId="14" fillId="3" borderId="13" xfId="0" applyFont="1" applyFill="1" applyBorder="1"/>
    <xf numFmtId="0" fontId="14" fillId="3" borderId="1" xfId="0" applyFont="1" applyFill="1" applyBorder="1"/>
    <xf numFmtId="41" fontId="14" fillId="3" borderId="1" xfId="0" applyNumberFormat="1" applyFont="1" applyFill="1" applyBorder="1"/>
    <xf numFmtId="2" fontId="14" fillId="3" borderId="1" xfId="0" applyNumberFormat="1" applyFont="1" applyFill="1" applyBorder="1"/>
    <xf numFmtId="2" fontId="19" fillId="8" borderId="1" xfId="0" applyNumberFormat="1" applyFont="1" applyFill="1" applyBorder="1"/>
    <xf numFmtId="1" fontId="14" fillId="3" borderId="1" xfId="0" applyNumberFormat="1" applyFont="1" applyFill="1" applyBorder="1"/>
    <xf numFmtId="0" fontId="14" fillId="0" borderId="1" xfId="0" applyFont="1" applyBorder="1"/>
    <xf numFmtId="0" fontId="12" fillId="0" borderId="3" xfId="0" applyFont="1" applyBorder="1"/>
    <xf numFmtId="0" fontId="12" fillId="0" borderId="1" xfId="0" applyFont="1" applyBorder="1"/>
    <xf numFmtId="165" fontId="23" fillId="8" borderId="0" xfId="10" applyNumberFormat="1" applyFont="1" applyFill="1" applyBorder="1" applyAlignment="1">
      <alignment horizontal="center"/>
    </xf>
    <xf numFmtId="2" fontId="20" fillId="0" borderId="0" xfId="0" applyNumberFormat="1" applyFont="1"/>
    <xf numFmtId="0" fontId="14" fillId="3" borderId="7" xfId="0" applyFont="1" applyFill="1" applyBorder="1"/>
    <xf numFmtId="0" fontId="14" fillId="3" borderId="2" xfId="0" applyFont="1" applyFill="1" applyBorder="1"/>
    <xf numFmtId="41" fontId="14" fillId="3" borderId="2" xfId="0" applyNumberFormat="1" applyFont="1" applyFill="1" applyBorder="1"/>
    <xf numFmtId="2" fontId="14" fillId="3" borderId="2" xfId="0" applyNumberFormat="1" applyFont="1" applyFill="1" applyBorder="1"/>
    <xf numFmtId="2" fontId="19" fillId="8" borderId="2" xfId="0" applyNumberFormat="1" applyFont="1" applyFill="1" applyBorder="1"/>
    <xf numFmtId="1" fontId="14" fillId="3" borderId="2" xfId="0" applyNumberFormat="1" applyFont="1" applyFill="1" applyBorder="1"/>
    <xf numFmtId="0" fontId="14" fillId="0" borderId="2" xfId="0" applyFont="1" applyBorder="1"/>
    <xf numFmtId="41" fontId="12" fillId="2" borderId="0" xfId="0" applyNumberFormat="1" applyFont="1" applyFill="1"/>
    <xf numFmtId="1" fontId="12" fillId="2" borderId="0" xfId="0" applyNumberFormat="1" applyFont="1" applyFill="1"/>
    <xf numFmtId="41" fontId="12" fillId="3" borderId="0" xfId="0" applyNumberFormat="1" applyFont="1" applyFill="1"/>
    <xf numFmtId="0" fontId="14" fillId="0" borderId="0" xfId="0" applyFont="1" applyAlignment="1">
      <alignment horizontal="right"/>
    </xf>
    <xf numFmtId="166" fontId="14" fillId="2" borderId="0" xfId="9" applyNumberFormat="1" applyFont="1" applyFill="1"/>
    <xf numFmtId="41" fontId="14" fillId="6" borderId="24" xfId="0" applyNumberFormat="1" applyFont="1" applyFill="1" applyBorder="1" applyAlignment="1">
      <alignment horizontal="center"/>
    </xf>
    <xf numFmtId="0" fontId="12" fillId="9" borderId="0" xfId="0" applyFont="1" applyFill="1"/>
    <xf numFmtId="2" fontId="12" fillId="9" borderId="0" xfId="0" applyNumberFormat="1" applyFont="1" applyFill="1"/>
    <xf numFmtId="2" fontId="20" fillId="9" borderId="0" xfId="0" applyNumberFormat="1" applyFont="1" applyFill="1"/>
    <xf numFmtId="41" fontId="12" fillId="9" borderId="0" xfId="0" applyNumberFormat="1" applyFont="1" applyFill="1"/>
    <xf numFmtId="1" fontId="12" fillId="9" borderId="0" xfId="0" applyNumberFormat="1" applyFont="1" applyFill="1"/>
    <xf numFmtId="0" fontId="14" fillId="3" borderId="0" xfId="0" applyFont="1" applyFill="1" applyAlignment="1">
      <alignment horizontal="right"/>
    </xf>
    <xf numFmtId="2" fontId="12" fillId="3" borderId="0" xfId="0" applyNumberFormat="1" applyFont="1" applyFill="1"/>
    <xf numFmtId="2" fontId="20" fillId="3" borderId="0" xfId="0" applyNumberFormat="1" applyFont="1" applyFill="1"/>
    <xf numFmtId="166" fontId="14" fillId="3" borderId="0" xfId="9" applyNumberFormat="1" applyFont="1" applyFill="1"/>
    <xf numFmtId="1" fontId="12" fillId="3" borderId="0" xfId="0" applyNumberFormat="1" applyFont="1" applyFill="1"/>
    <xf numFmtId="166" fontId="12" fillId="0" borderId="0" xfId="9" applyNumberFormat="1" applyFont="1" applyFill="1"/>
    <xf numFmtId="2" fontId="14" fillId="3" borderId="18" xfId="0" applyNumberFormat="1" applyFont="1" applyFill="1" applyBorder="1"/>
    <xf numFmtId="2" fontId="19" fillId="8" borderId="18" xfId="0" applyNumberFormat="1" applyFont="1" applyFill="1" applyBorder="1"/>
    <xf numFmtId="2" fontId="14" fillId="4" borderId="6" xfId="0" applyNumberFormat="1" applyFont="1" applyFill="1" applyBorder="1" applyAlignment="1">
      <alignment horizontal="center"/>
    </xf>
    <xf numFmtId="0" fontId="19" fillId="8" borderId="16" xfId="0" applyFont="1" applyFill="1" applyBorder="1" applyAlignment="1" applyProtection="1">
      <alignment vertical="center"/>
      <protection locked="0"/>
    </xf>
    <xf numFmtId="166" fontId="14" fillId="4" borderId="25" xfId="9" applyNumberFormat="1" applyFont="1" applyFill="1" applyBorder="1"/>
    <xf numFmtId="2" fontId="17" fillId="2" borderId="32" xfId="0" applyNumberFormat="1" applyFont="1" applyFill="1" applyBorder="1"/>
    <xf numFmtId="2" fontId="18" fillId="8" borderId="32" xfId="0" applyNumberFormat="1" applyFont="1" applyFill="1" applyBorder="1"/>
    <xf numFmtId="169" fontId="17" fillId="2" borderId="32" xfId="0" applyNumberFormat="1" applyFont="1" applyFill="1" applyBorder="1" applyAlignment="1">
      <alignment horizontal="center"/>
    </xf>
    <xf numFmtId="169" fontId="17" fillId="2" borderId="33" xfId="0" applyNumberFormat="1" applyFont="1" applyFill="1" applyBorder="1" applyAlignment="1">
      <alignment horizontal="center"/>
    </xf>
    <xf numFmtId="1" fontId="14" fillId="3" borderId="18" xfId="0" applyNumberFormat="1" applyFont="1" applyFill="1" applyBorder="1"/>
    <xf numFmtId="166" fontId="12" fillId="6" borderId="26" xfId="9" applyNumberFormat="1" applyFont="1" applyFill="1" applyBorder="1"/>
    <xf numFmtId="0" fontId="1" fillId="0" borderId="0" xfId="0" applyFont="1" applyAlignment="1" applyProtection="1">
      <alignment horizontal="left"/>
      <protection locked="0"/>
    </xf>
    <xf numFmtId="0" fontId="24" fillId="0" borderId="0" xfId="0" applyFont="1" applyAlignment="1" applyProtection="1">
      <alignment horizontal="left"/>
      <protection locked="0"/>
    </xf>
    <xf numFmtId="3" fontId="1" fillId="0" borderId="0" xfId="0" applyNumberFormat="1" applyFont="1" applyProtection="1">
      <protection locked="0"/>
    </xf>
    <xf numFmtId="3" fontId="1" fillId="0" borderId="0" xfId="0" applyNumberFormat="1" applyFont="1" applyAlignment="1" applyProtection="1">
      <alignment horizontal="right"/>
      <protection locked="0"/>
    </xf>
    <xf numFmtId="164" fontId="1" fillId="0" borderId="0" xfId="0" applyNumberFormat="1" applyFont="1" applyProtection="1">
      <protection locked="0"/>
    </xf>
    <xf numFmtId="0" fontId="1" fillId="0" borderId="0" xfId="0" applyFont="1" applyProtection="1">
      <protection locked="0"/>
    </xf>
    <xf numFmtId="10" fontId="1" fillId="0" borderId="0" xfId="0" applyNumberFormat="1" applyFont="1" applyProtection="1">
      <protection locked="0"/>
    </xf>
    <xf numFmtId="2" fontId="1" fillId="0" borderId="0" xfId="0" applyNumberFormat="1" applyFont="1" applyProtection="1">
      <protection locked="0"/>
    </xf>
    <xf numFmtId="0" fontId="12" fillId="0" borderId="0" xfId="0" applyFont="1" applyProtection="1">
      <protection locked="0"/>
    </xf>
    <xf numFmtId="0" fontId="1" fillId="6" borderId="0" xfId="0" applyFont="1" applyFill="1" applyAlignment="1" applyProtection="1">
      <alignment horizontal="left"/>
      <protection locked="0"/>
    </xf>
    <xf numFmtId="0" fontId="1" fillId="4" borderId="0" xfId="0" applyFont="1" applyFill="1" applyAlignment="1" applyProtection="1">
      <alignment horizontal="left"/>
      <protection locked="0"/>
    </xf>
    <xf numFmtId="167" fontId="27" fillId="4" borderId="0" xfId="0" applyNumberFormat="1" applyFont="1" applyFill="1" applyAlignment="1" applyProtection="1">
      <alignment horizontal="center"/>
      <protection locked="0"/>
    </xf>
    <xf numFmtId="3" fontId="27" fillId="4" borderId="0" xfId="0" applyNumberFormat="1" applyFont="1" applyFill="1" applyAlignment="1" applyProtection="1">
      <alignment horizontal="center"/>
      <protection locked="0"/>
    </xf>
    <xf numFmtId="3" fontId="1" fillId="4" borderId="0" xfId="0" applyNumberFormat="1" applyFont="1" applyFill="1" applyAlignment="1" applyProtection="1">
      <alignment horizontal="right"/>
      <protection locked="0"/>
    </xf>
    <xf numFmtId="164" fontId="1" fillId="4" borderId="0" xfId="0" applyNumberFormat="1" applyFont="1" applyFill="1" applyProtection="1">
      <protection locked="0"/>
    </xf>
    <xf numFmtId="0" fontId="1" fillId="4" borderId="0" xfId="0" applyFont="1" applyFill="1" applyProtection="1">
      <protection locked="0"/>
    </xf>
    <xf numFmtId="10" fontId="1" fillId="4" borderId="0" xfId="0" applyNumberFormat="1" applyFont="1" applyFill="1" applyProtection="1">
      <protection locked="0"/>
    </xf>
    <xf numFmtId="0" fontId="26" fillId="6" borderId="0" xfId="0" applyFont="1" applyFill="1" applyProtection="1">
      <protection locked="0"/>
    </xf>
    <xf numFmtId="0" fontId="1" fillId="6" borderId="0" xfId="0" applyFont="1" applyFill="1" applyAlignment="1" applyProtection="1">
      <alignment horizontal="center"/>
      <protection locked="0"/>
    </xf>
    <xf numFmtId="3" fontId="1" fillId="6" borderId="0" xfId="0" applyNumberFormat="1" applyFont="1" applyFill="1" applyAlignment="1" applyProtection="1">
      <alignment horizontal="center"/>
      <protection locked="0"/>
    </xf>
    <xf numFmtId="167" fontId="27" fillId="5" borderId="0" xfId="0" applyNumberFormat="1" applyFont="1" applyFill="1" applyAlignment="1" applyProtection="1">
      <alignment horizontal="center"/>
      <protection locked="0"/>
    </xf>
    <xf numFmtId="3" fontId="27" fillId="0" borderId="0" xfId="0" applyNumberFormat="1" applyFont="1" applyAlignment="1" applyProtection="1">
      <alignment horizontal="center"/>
      <protection locked="0"/>
    </xf>
    <xf numFmtId="3" fontId="27" fillId="5" borderId="0" xfId="0" applyNumberFormat="1" applyFont="1" applyFill="1" applyAlignment="1" applyProtection="1">
      <alignment horizontal="center"/>
      <protection locked="0"/>
    </xf>
    <xf numFmtId="0" fontId="28" fillId="0" borderId="0" xfId="12" applyFont="1" applyAlignment="1" applyProtection="1">
      <alignment horizontal="left"/>
      <protection locked="0"/>
    </xf>
    <xf numFmtId="167" fontId="27" fillId="0" borderId="0" xfId="0" applyNumberFormat="1" applyFont="1" applyAlignment="1" applyProtection="1">
      <alignment horizontal="center"/>
      <protection locked="0"/>
    </xf>
    <xf numFmtId="44" fontId="1" fillId="0" borderId="0" xfId="9" applyFont="1" applyProtection="1">
      <protection locked="0"/>
    </xf>
    <xf numFmtId="167" fontId="27" fillId="6" borderId="0" xfId="0" applyNumberFormat="1" applyFont="1" applyFill="1" applyAlignment="1" applyProtection="1">
      <alignment horizontal="center"/>
      <protection locked="0"/>
    </xf>
    <xf numFmtId="3" fontId="27" fillId="6" borderId="0" xfId="0" applyNumberFormat="1" applyFont="1" applyFill="1" applyAlignment="1" applyProtection="1">
      <alignment horizontal="center"/>
      <protection locked="0"/>
    </xf>
    <xf numFmtId="0" fontId="28" fillId="0" borderId="0" xfId="12" applyFont="1" applyProtection="1">
      <protection locked="0"/>
    </xf>
    <xf numFmtId="3" fontId="25" fillId="0" borderId="0" xfId="0" applyNumberFormat="1" applyFont="1" applyAlignment="1" applyProtection="1">
      <alignment horizontal="right"/>
      <protection locked="0"/>
    </xf>
    <xf numFmtId="170" fontId="27" fillId="0" borderId="0" xfId="0" applyNumberFormat="1" applyFont="1" applyAlignment="1" applyProtection="1">
      <alignment horizontal="center"/>
      <protection locked="0"/>
    </xf>
    <xf numFmtId="168" fontId="27" fillId="0" borderId="0" xfId="0" applyNumberFormat="1" applyFont="1" applyAlignment="1" applyProtection="1">
      <alignment horizontal="center"/>
      <protection locked="0"/>
    </xf>
    <xf numFmtId="167" fontId="27" fillId="0" borderId="0" xfId="0" applyNumberFormat="1" applyFont="1" applyAlignment="1" applyProtection="1">
      <alignment horizontal="left"/>
      <protection locked="0"/>
    </xf>
    <xf numFmtId="3" fontId="1" fillId="3" borderId="0" xfId="0" applyNumberFormat="1" applyFont="1" applyFill="1" applyProtection="1">
      <protection locked="0"/>
    </xf>
    <xf numFmtId="3" fontId="27" fillId="3" borderId="0" xfId="0" applyNumberFormat="1" applyFont="1" applyFill="1" applyProtection="1">
      <protection locked="0"/>
    </xf>
    <xf numFmtId="3" fontId="27" fillId="3" borderId="0" xfId="0" applyNumberFormat="1" applyFont="1" applyFill="1" applyAlignment="1" applyProtection="1">
      <alignment horizontal="right"/>
      <protection locked="0"/>
    </xf>
    <xf numFmtId="3" fontId="27" fillId="0" borderId="0" xfId="0" applyNumberFormat="1" applyFont="1" applyProtection="1">
      <protection locked="0"/>
    </xf>
    <xf numFmtId="3" fontId="27" fillId="0" borderId="0" xfId="0" applyNumberFormat="1" applyFont="1" applyAlignment="1" applyProtection="1">
      <alignment horizontal="right"/>
      <protection locked="0"/>
    </xf>
    <xf numFmtId="167" fontId="26" fillId="0" borderId="0" xfId="0" applyNumberFormat="1" applyFont="1" applyAlignment="1" applyProtection="1">
      <alignment horizontal="center"/>
      <protection locked="0"/>
    </xf>
    <xf numFmtId="3" fontId="1" fillId="3" borderId="0" xfId="0" applyNumberFormat="1" applyFont="1" applyFill="1" applyAlignment="1" applyProtection="1">
      <alignment horizontal="right"/>
      <protection locked="0"/>
    </xf>
    <xf numFmtId="0" fontId="1" fillId="6" borderId="0" xfId="0" applyFont="1" applyFill="1" applyProtection="1">
      <protection locked="0"/>
    </xf>
    <xf numFmtId="3" fontId="26" fillId="3" borderId="0" xfId="0" applyNumberFormat="1" applyFont="1" applyFill="1" applyAlignment="1" applyProtection="1">
      <alignment horizontal="right"/>
      <protection locked="0"/>
    </xf>
    <xf numFmtId="0" fontId="24" fillId="3" borderId="0" xfId="0" applyFont="1" applyFill="1" applyAlignment="1" applyProtection="1">
      <alignment horizontal="left"/>
      <protection locked="0"/>
    </xf>
    <xf numFmtId="0" fontId="1" fillId="3" borderId="0" xfId="0" applyFont="1" applyFill="1" applyAlignment="1" applyProtection="1">
      <alignment horizontal="left"/>
      <protection locked="0"/>
    </xf>
    <xf numFmtId="3" fontId="24" fillId="3" borderId="19" xfId="0" applyNumberFormat="1" applyFont="1" applyFill="1" applyBorder="1" applyAlignment="1" applyProtection="1">
      <alignment horizontal="right"/>
      <protection locked="0"/>
    </xf>
    <xf numFmtId="0" fontId="1" fillId="0" borderId="0" xfId="1"/>
    <xf numFmtId="42" fontId="1" fillId="0" borderId="0" xfId="1" applyNumberFormat="1" applyAlignment="1">
      <alignment horizontal="right"/>
    </xf>
    <xf numFmtId="42" fontId="12" fillId="6" borderId="0" xfId="1" applyNumberFormat="1" applyFont="1" applyFill="1" applyAlignment="1">
      <alignment horizontal="right" vertical="center" wrapText="1"/>
    </xf>
    <xf numFmtId="42" fontId="12" fillId="7" borderId="0" xfId="1" applyNumberFormat="1" applyFont="1" applyFill="1" applyAlignment="1">
      <alignment horizontal="right" vertical="center" wrapText="1"/>
    </xf>
    <xf numFmtId="42" fontId="24" fillId="3" borderId="0" xfId="1" applyNumberFormat="1" applyFont="1" applyFill="1" applyAlignment="1">
      <alignment horizontal="right"/>
    </xf>
    <xf numFmtId="0" fontId="24" fillId="0" borderId="0" xfId="1" applyFont="1"/>
    <xf numFmtId="166" fontId="12" fillId="6" borderId="26" xfId="0" applyNumberFormat="1" applyFont="1" applyFill="1" applyBorder="1"/>
    <xf numFmtId="0" fontId="21" fillId="0" borderId="3" xfId="0" applyFont="1" applyBorder="1" applyAlignment="1">
      <alignment horizontal="right"/>
    </xf>
    <xf numFmtId="0" fontId="30" fillId="4" borderId="0" xfId="0" applyFont="1" applyFill="1" applyAlignment="1" applyProtection="1">
      <alignment horizontal="left"/>
      <protection locked="0"/>
    </xf>
    <xf numFmtId="0" fontId="12" fillId="7" borderId="0" xfId="1" applyFont="1" applyFill="1" applyAlignment="1">
      <alignment vertical="center" wrapText="1"/>
    </xf>
    <xf numFmtId="0" fontId="12" fillId="7" borderId="0" xfId="1" applyFont="1" applyFill="1" applyAlignment="1">
      <alignment horizontal="center" vertical="center" wrapText="1"/>
    </xf>
    <xf numFmtId="166" fontId="14" fillId="3" borderId="28" xfId="9" applyNumberFormat="1" applyFont="1" applyFill="1" applyBorder="1"/>
    <xf numFmtId="166" fontId="14" fillId="3" borderId="29" xfId="9" applyNumberFormat="1" applyFont="1" applyFill="1" applyBorder="1"/>
    <xf numFmtId="166" fontId="14" fillId="3" borderId="2" xfId="9" applyNumberFormat="1" applyFont="1" applyFill="1" applyBorder="1"/>
    <xf numFmtId="166" fontId="19" fillId="8" borderId="2" xfId="9" applyNumberFormat="1" applyFont="1" applyFill="1" applyBorder="1"/>
    <xf numFmtId="166" fontId="14" fillId="3" borderId="5" xfId="9" applyNumberFormat="1" applyFont="1" applyFill="1" applyBorder="1"/>
    <xf numFmtId="166" fontId="12" fillId="5" borderId="0" xfId="9" applyNumberFormat="1" applyFont="1" applyFill="1" applyBorder="1" applyProtection="1">
      <protection locked="0"/>
    </xf>
    <xf numFmtId="166" fontId="12" fillId="0" borderId="17" xfId="0" applyNumberFormat="1" applyFont="1" applyBorder="1"/>
    <xf numFmtId="166" fontId="15" fillId="3" borderId="24" xfId="0" applyNumberFormat="1" applyFont="1" applyFill="1" applyBorder="1" applyAlignment="1">
      <alignment horizontal="center"/>
    </xf>
    <xf numFmtId="166" fontId="15" fillId="3" borderId="26" xfId="0" applyNumberFormat="1" applyFont="1" applyFill="1" applyBorder="1" applyAlignment="1">
      <alignment horizontal="center"/>
    </xf>
    <xf numFmtId="166" fontId="14" fillId="3" borderId="17" xfId="0" applyNumberFormat="1" applyFont="1" applyFill="1" applyBorder="1" applyAlignment="1">
      <alignment horizontal="center"/>
    </xf>
    <xf numFmtId="166" fontId="14" fillId="3" borderId="4" xfId="0" applyNumberFormat="1" applyFont="1" applyFill="1" applyBorder="1"/>
    <xf numFmtId="166" fontId="14" fillId="3" borderId="12" xfId="0" applyNumberFormat="1" applyFont="1" applyFill="1" applyBorder="1"/>
    <xf numFmtId="166" fontId="14" fillId="3" borderId="14" xfId="0" applyNumberFormat="1" applyFont="1" applyFill="1" applyBorder="1"/>
    <xf numFmtId="166" fontId="12" fillId="0" borderId="0" xfId="0" applyNumberFormat="1" applyFont="1"/>
    <xf numFmtId="166" fontId="12" fillId="9" borderId="0" xfId="0" applyNumberFormat="1" applyFont="1" applyFill="1"/>
    <xf numFmtId="166" fontId="14" fillId="6" borderId="24" xfId="0" applyNumberFormat="1" applyFont="1" applyFill="1" applyBorder="1" applyAlignment="1">
      <alignment horizontal="center"/>
    </xf>
    <xf numFmtId="166" fontId="14" fillId="4" borderId="25" xfId="0" applyNumberFormat="1" applyFont="1" applyFill="1" applyBorder="1"/>
    <xf numFmtId="166" fontId="14" fillId="3" borderId="25" xfId="0" applyNumberFormat="1" applyFont="1" applyFill="1" applyBorder="1"/>
    <xf numFmtId="166" fontId="14" fillId="3" borderId="27" xfId="0" applyNumberFormat="1" applyFont="1" applyFill="1" applyBorder="1"/>
    <xf numFmtId="9" fontId="16" fillId="2" borderId="0" xfId="11" applyFont="1" applyFill="1" applyBorder="1" applyAlignment="1" applyProtection="1">
      <alignment horizontal="center"/>
      <protection locked="0"/>
    </xf>
    <xf numFmtId="0" fontId="14" fillId="0" borderId="0" xfId="0" applyFont="1" applyAlignment="1" applyProtection="1">
      <alignment horizontal="center"/>
      <protection locked="0"/>
    </xf>
    <xf numFmtId="0" fontId="14" fillId="0" borderId="6" xfId="0" applyFont="1" applyBorder="1" applyProtection="1">
      <protection locked="0"/>
    </xf>
    <xf numFmtId="0" fontId="14" fillId="0" borderId="0" xfId="0" applyFont="1" applyProtection="1">
      <protection locked="0"/>
    </xf>
    <xf numFmtId="0" fontId="12" fillId="0" borderId="6" xfId="0" applyFont="1" applyBorder="1" applyProtection="1">
      <protection locked="0"/>
    </xf>
    <xf numFmtId="0" fontId="14" fillId="0" borderId="1" xfId="0" applyFont="1" applyBorder="1" applyProtection="1">
      <protection locked="0"/>
    </xf>
    <xf numFmtId="0" fontId="12" fillId="0" borderId="1" xfId="0" applyFont="1" applyBorder="1" applyProtection="1">
      <protection locked="0"/>
    </xf>
    <xf numFmtId="9" fontId="12" fillId="0" borderId="0" xfId="0" applyNumberFormat="1" applyFont="1" applyProtection="1">
      <protection locked="0"/>
    </xf>
    <xf numFmtId="0" fontId="14" fillId="0" borderId="2" xfId="0" applyFont="1" applyBorder="1" applyProtection="1">
      <protection locked="0"/>
    </xf>
    <xf numFmtId="0" fontId="8" fillId="0" borderId="20" xfId="0" applyFont="1" applyBorder="1" applyProtection="1">
      <protection locked="0"/>
    </xf>
    <xf numFmtId="0" fontId="12" fillId="0" borderId="30" xfId="0" applyFont="1" applyBorder="1" applyProtection="1">
      <protection locked="0"/>
    </xf>
    <xf numFmtId="166" fontId="12" fillId="2" borderId="0" xfId="9" applyNumberFormat="1" applyFont="1" applyFill="1" applyProtection="1">
      <protection locked="0"/>
    </xf>
    <xf numFmtId="166" fontId="12" fillId="6" borderId="26" xfId="9" applyNumberFormat="1" applyFont="1" applyFill="1" applyBorder="1" applyProtection="1">
      <protection locked="0"/>
    </xf>
    <xf numFmtId="0" fontId="33" fillId="0" borderId="0" xfId="0" applyFont="1" applyAlignment="1" applyProtection="1">
      <alignment horizontal="left" indent="1"/>
      <protection locked="0"/>
    </xf>
    <xf numFmtId="166" fontId="16" fillId="2" borderId="0" xfId="9" applyNumberFormat="1" applyFont="1" applyFill="1" applyBorder="1" applyProtection="1">
      <protection locked="0"/>
    </xf>
    <xf numFmtId="166" fontId="12" fillId="2" borderId="0" xfId="10" applyNumberFormat="1" applyFont="1" applyFill="1" applyBorder="1" applyProtection="1"/>
    <xf numFmtId="0" fontId="14" fillId="4" borderId="3" xfId="0" applyFont="1" applyFill="1" applyBorder="1"/>
    <xf numFmtId="166" fontId="12" fillId="4" borderId="26" xfId="0" applyNumberFormat="1" applyFont="1" applyFill="1" applyBorder="1"/>
    <xf numFmtId="166" fontId="12" fillId="4" borderId="26" xfId="9" applyNumberFormat="1" applyFont="1" applyFill="1" applyBorder="1"/>
    <xf numFmtId="166" fontId="14" fillId="4" borderId="12" xfId="9" applyNumberFormat="1" applyFont="1" applyFill="1" applyBorder="1"/>
    <xf numFmtId="0" fontId="14" fillId="11" borderId="3" xfId="0" applyFont="1" applyFill="1" applyBorder="1"/>
    <xf numFmtId="166" fontId="14" fillId="11" borderId="26" xfId="0" applyNumberFormat="1" applyFont="1" applyFill="1" applyBorder="1"/>
    <xf numFmtId="166" fontId="14" fillId="11" borderId="4" xfId="0" applyNumberFormat="1" applyFont="1" applyFill="1" applyBorder="1"/>
    <xf numFmtId="166" fontId="12" fillId="11" borderId="0" xfId="9" applyNumberFormat="1" applyFont="1" applyFill="1" applyBorder="1"/>
    <xf numFmtId="166" fontId="12" fillId="11" borderId="26" xfId="0" applyNumberFormat="1" applyFont="1" applyFill="1" applyBorder="1"/>
    <xf numFmtId="165" fontId="12" fillId="0" borderId="4" xfId="10" applyNumberFormat="1" applyFont="1" applyBorder="1" applyAlignment="1">
      <alignment horizontal="right"/>
    </xf>
    <xf numFmtId="166" fontId="14" fillId="0" borderId="0" xfId="0" applyNumberFormat="1" applyFont="1"/>
    <xf numFmtId="166" fontId="14" fillId="3" borderId="28" xfId="0" applyNumberFormat="1" applyFont="1" applyFill="1" applyBorder="1"/>
    <xf numFmtId="166" fontId="14" fillId="4" borderId="26" xfId="0" applyNumberFormat="1" applyFont="1" applyFill="1" applyBorder="1"/>
    <xf numFmtId="2" fontId="12" fillId="0" borderId="35" xfId="0" applyNumberFormat="1" applyFont="1" applyBorder="1"/>
    <xf numFmtId="2" fontId="12" fillId="0" borderId="34" xfId="0" applyNumberFormat="1" applyFont="1" applyBorder="1"/>
    <xf numFmtId="2" fontId="22" fillId="5" borderId="35" xfId="0" applyNumberFormat="1" applyFont="1" applyFill="1" applyBorder="1" applyAlignment="1">
      <alignment horizontal="right"/>
    </xf>
    <xf numFmtId="166" fontId="16" fillId="2" borderId="35" xfId="9" applyNumberFormat="1" applyFont="1" applyFill="1" applyBorder="1" applyProtection="1">
      <protection locked="0"/>
    </xf>
    <xf numFmtId="14" fontId="12" fillId="0" borderId="0" xfId="0" applyNumberFormat="1" applyFont="1"/>
    <xf numFmtId="0" fontId="12" fillId="0" borderId="24" xfId="0" applyFont="1" applyBorder="1" applyProtection="1">
      <protection locked="0"/>
    </xf>
    <xf numFmtId="0" fontId="1" fillId="0" borderId="9" xfId="0" applyFont="1" applyBorder="1" applyAlignment="1" applyProtection="1">
      <alignment vertical="center"/>
      <protection locked="0"/>
    </xf>
    <xf numFmtId="0" fontId="34" fillId="0" borderId="36" xfId="0" applyFont="1" applyBorder="1"/>
    <xf numFmtId="166" fontId="14" fillId="2" borderId="0" xfId="9" applyNumberFormat="1" applyFont="1" applyFill="1" applyProtection="1"/>
    <xf numFmtId="0" fontId="12" fillId="11" borderId="0" xfId="1" applyFont="1" applyFill="1" applyAlignment="1">
      <alignment vertical="center" wrapText="1"/>
    </xf>
    <xf numFmtId="0" fontId="12" fillId="11" borderId="0" xfId="1" applyFont="1" applyFill="1" applyAlignment="1">
      <alignment horizontal="center" vertical="center" wrapText="1"/>
    </xf>
    <xf numFmtId="42" fontId="12" fillId="11" borderId="0" xfId="1" applyNumberFormat="1" applyFont="1" applyFill="1" applyAlignment="1">
      <alignment horizontal="right" vertical="center" wrapText="1"/>
    </xf>
    <xf numFmtId="0" fontId="26" fillId="0" borderId="0" xfId="1" applyFont="1" applyAlignment="1" applyProtection="1">
      <alignment vertical="center" wrapText="1"/>
      <protection locked="0"/>
    </xf>
    <xf numFmtId="6" fontId="1" fillId="0" borderId="0" xfId="1" applyNumberFormat="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24" fillId="0" borderId="0" xfId="1" applyFont="1" applyAlignment="1">
      <alignment horizontal="right"/>
    </xf>
    <xf numFmtId="42" fontId="24" fillId="3" borderId="19" xfId="1" applyNumberFormat="1" applyFont="1" applyFill="1" applyBorder="1"/>
    <xf numFmtId="166" fontId="12" fillId="6" borderId="26" xfId="0" applyNumberFormat="1" applyFont="1" applyFill="1" applyBorder="1" applyProtection="1">
      <protection locked="0"/>
    </xf>
    <xf numFmtId="171" fontId="13" fillId="10" borderId="0" xfId="11" applyNumberFormat="1" applyFont="1" applyFill="1" applyBorder="1"/>
    <xf numFmtId="166" fontId="1" fillId="0" borderId="0" xfId="9" applyNumberFormat="1" applyFont="1" applyProtection="1">
      <protection locked="0"/>
    </xf>
    <xf numFmtId="164" fontId="39" fillId="0" borderId="0" xfId="0" applyNumberFormat="1" applyFont="1" applyProtection="1">
      <protection locked="0"/>
    </xf>
    <xf numFmtId="166" fontId="38" fillId="4" borderId="26" xfId="0" applyNumberFormat="1" applyFont="1" applyFill="1" applyBorder="1"/>
    <xf numFmtId="2" fontId="12" fillId="0" borderId="35" xfId="0" applyNumberFormat="1" applyFont="1" applyBorder="1" applyProtection="1">
      <protection locked="0"/>
    </xf>
    <xf numFmtId="2" fontId="12" fillId="0" borderId="34" xfId="0" applyNumberFormat="1" applyFont="1" applyBorder="1" applyProtection="1">
      <protection locked="0"/>
    </xf>
    <xf numFmtId="0" fontId="39" fillId="0" borderId="0" xfId="1" applyFont="1" applyAlignment="1">
      <alignment horizontal="center"/>
    </xf>
    <xf numFmtId="2" fontId="13" fillId="0" borderId="0" xfId="0" applyNumberFormat="1" applyFont="1"/>
    <xf numFmtId="41" fontId="15" fillId="3" borderId="10" xfId="0" applyNumberFormat="1" applyFont="1" applyFill="1" applyBorder="1" applyAlignment="1">
      <alignment horizontal="center"/>
    </xf>
    <xf numFmtId="169" fontId="17" fillId="2" borderId="9" xfId="0" applyNumberFormat="1" applyFont="1" applyFill="1" applyBorder="1" applyAlignment="1">
      <alignment horizontal="center"/>
    </xf>
    <xf numFmtId="2" fontId="17" fillId="2" borderId="9" xfId="0" applyNumberFormat="1" applyFont="1" applyFill="1" applyBorder="1"/>
    <xf numFmtId="169" fontId="17" fillId="2" borderId="10" xfId="0" applyNumberFormat="1" applyFont="1" applyFill="1" applyBorder="1" applyAlignment="1">
      <alignment horizontal="center"/>
    </xf>
    <xf numFmtId="41" fontId="15" fillId="3" borderId="4" xfId="0" applyNumberFormat="1" applyFont="1" applyFill="1" applyBorder="1" applyAlignment="1">
      <alignment horizontal="center"/>
    </xf>
    <xf numFmtId="0" fontId="12" fillId="12" borderId="8" xfId="0" applyFont="1" applyFill="1" applyBorder="1" applyProtection="1">
      <protection locked="0"/>
    </xf>
    <xf numFmtId="166" fontId="1" fillId="5" borderId="9" xfId="9" applyNumberFormat="1" applyFont="1" applyFill="1" applyBorder="1" applyProtection="1">
      <protection locked="0"/>
    </xf>
    <xf numFmtId="0" fontId="8" fillId="0" borderId="8" xfId="0" applyFont="1" applyBorder="1"/>
    <xf numFmtId="0" fontId="8" fillId="0" borderId="9" xfId="0" applyFont="1" applyBorder="1"/>
    <xf numFmtId="166" fontId="12" fillId="6" borderId="10" xfId="0" applyNumberFormat="1" applyFont="1" applyFill="1" applyBorder="1"/>
    <xf numFmtId="1" fontId="12" fillId="0" borderId="8" xfId="0" applyNumberFormat="1" applyFont="1" applyBorder="1"/>
    <xf numFmtId="0" fontId="8" fillId="0" borderId="9" xfId="0" applyFont="1" applyBorder="1" applyProtection="1">
      <protection locked="0"/>
    </xf>
    <xf numFmtId="0" fontId="12" fillId="12" borderId="3" xfId="0" applyFont="1" applyFill="1" applyBorder="1" applyProtection="1">
      <protection locked="0"/>
    </xf>
    <xf numFmtId="166" fontId="1" fillId="5" borderId="0" xfId="9" applyNumberFormat="1" applyFont="1" applyFill="1" applyBorder="1" applyProtection="1">
      <protection locked="0"/>
    </xf>
    <xf numFmtId="0" fontId="8" fillId="0" borderId="3" xfId="0" applyFont="1" applyBorder="1"/>
    <xf numFmtId="166" fontId="12" fillId="6" borderId="4" xfId="0" applyNumberFormat="1" applyFont="1" applyFill="1" applyBorder="1"/>
    <xf numFmtId="1" fontId="12" fillId="0" borderId="3" xfId="0" applyNumberFormat="1" applyFont="1" applyBorder="1"/>
    <xf numFmtId="0" fontId="12" fillId="12" borderId="15" xfId="0" applyFont="1" applyFill="1" applyBorder="1" applyProtection="1">
      <protection locked="0"/>
    </xf>
    <xf numFmtId="166" fontId="1" fillId="5" borderId="16" xfId="9" applyNumberFormat="1" applyFont="1" applyFill="1" applyBorder="1" applyProtection="1">
      <protection locked="0"/>
    </xf>
    <xf numFmtId="0" fontId="8" fillId="0" borderId="15" xfId="0" applyFont="1" applyBorder="1"/>
    <xf numFmtId="0" fontId="8" fillId="0" borderId="16" xfId="0" applyFont="1" applyBorder="1"/>
    <xf numFmtId="166" fontId="12" fillId="6" borderId="17" xfId="0" applyNumberFormat="1" applyFont="1" applyFill="1" applyBorder="1"/>
    <xf numFmtId="1" fontId="12" fillId="0" borderId="15" xfId="0" applyNumberFormat="1" applyFont="1" applyBorder="1"/>
    <xf numFmtId="0" fontId="8" fillId="0" borderId="16" xfId="0" applyFont="1" applyBorder="1" applyProtection="1">
      <protection locked="0"/>
    </xf>
    <xf numFmtId="0" fontId="12" fillId="7" borderId="3" xfId="0" applyFont="1" applyFill="1" applyBorder="1" applyProtection="1">
      <protection locked="0"/>
    </xf>
    <xf numFmtId="0" fontId="6" fillId="0" borderId="0" xfId="12" applyBorder="1"/>
    <xf numFmtId="0" fontId="12" fillId="7" borderId="15" xfId="0" applyFont="1" applyFill="1" applyBorder="1" applyProtection="1">
      <protection locked="0"/>
    </xf>
    <xf numFmtId="0" fontId="0" fillId="13" borderId="0" xfId="0" applyFill="1"/>
    <xf numFmtId="41" fontId="0" fillId="0" borderId="0" xfId="0" applyNumberFormat="1"/>
    <xf numFmtId="1" fontId="16" fillId="2" borderId="0" xfId="0" applyNumberFormat="1" applyFont="1" applyFill="1" applyProtection="1">
      <protection locked="0"/>
    </xf>
    <xf numFmtId="165" fontId="12" fillId="0" borderId="4" xfId="10" applyNumberFormat="1" applyFont="1" applyBorder="1" applyAlignment="1" applyProtection="1">
      <alignment horizontal="right"/>
    </xf>
    <xf numFmtId="2" fontId="20" fillId="8" borderId="1" xfId="0" applyNumberFormat="1" applyFont="1" applyFill="1" applyBorder="1"/>
    <xf numFmtId="3" fontId="16" fillId="2" borderId="9" xfId="0" applyNumberFormat="1" applyFont="1" applyFill="1" applyBorder="1" applyProtection="1">
      <protection locked="0"/>
    </xf>
    <xf numFmtId="3" fontId="16" fillId="2" borderId="0" xfId="0" applyNumberFormat="1" applyFont="1" applyFill="1" applyProtection="1">
      <protection locked="0"/>
    </xf>
    <xf numFmtId="3" fontId="16" fillId="2" borderId="16" xfId="0" applyNumberFormat="1" applyFont="1" applyFill="1" applyBorder="1" applyProtection="1">
      <protection locked="0"/>
    </xf>
    <xf numFmtId="3" fontId="0" fillId="0" borderId="0" xfId="0" applyNumberFormat="1"/>
    <xf numFmtId="1" fontId="16" fillId="2" borderId="9" xfId="0" applyNumberFormat="1" applyFont="1" applyFill="1" applyBorder="1" applyProtection="1">
      <protection locked="0"/>
    </xf>
    <xf numFmtId="1" fontId="16" fillId="2" borderId="16" xfId="0" applyNumberFormat="1" applyFont="1" applyFill="1" applyBorder="1" applyProtection="1">
      <protection locked="0"/>
    </xf>
    <xf numFmtId="166" fontId="12" fillId="6" borderId="10" xfId="9" applyNumberFormat="1" applyFont="1" applyFill="1" applyBorder="1"/>
    <xf numFmtId="166" fontId="12" fillId="6" borderId="4" xfId="9" applyNumberFormat="1" applyFont="1" applyFill="1" applyBorder="1"/>
    <xf numFmtId="166" fontId="12" fillId="6" borderId="17" xfId="9" applyNumberFormat="1" applyFont="1" applyFill="1" applyBorder="1"/>
    <xf numFmtId="166" fontId="12" fillId="6" borderId="9" xfId="9" applyNumberFormat="1" applyFont="1" applyFill="1" applyBorder="1"/>
    <xf numFmtId="166" fontId="12" fillId="6" borderId="0" xfId="9" applyNumberFormat="1" applyFont="1" applyFill="1"/>
    <xf numFmtId="166" fontId="12" fillId="6" borderId="16" xfId="9" applyNumberFormat="1" applyFont="1" applyFill="1" applyBorder="1"/>
    <xf numFmtId="166" fontId="12" fillId="0" borderId="0" xfId="9" applyNumberFormat="1" applyFont="1" applyProtection="1">
      <protection locked="0"/>
    </xf>
    <xf numFmtId="166" fontId="12" fillId="3" borderId="0" xfId="9" applyNumberFormat="1" applyFont="1" applyFill="1"/>
    <xf numFmtId="166" fontId="0" fillId="0" borderId="0" xfId="9" applyNumberFormat="1" applyFont="1"/>
    <xf numFmtId="166" fontId="41" fillId="13" borderId="0" xfId="9" applyNumberFormat="1" applyFont="1" applyFill="1"/>
    <xf numFmtId="166" fontId="14" fillId="12" borderId="10" xfId="9" applyNumberFormat="1" applyFont="1" applyFill="1" applyBorder="1"/>
    <xf numFmtId="166" fontId="14" fillId="12" borderId="4" xfId="9" applyNumberFormat="1" applyFont="1" applyFill="1" applyBorder="1"/>
    <xf numFmtId="166" fontId="14" fillId="12" borderId="17" xfId="9" applyNumberFormat="1" applyFont="1" applyFill="1" applyBorder="1"/>
    <xf numFmtId="166" fontId="14" fillId="7" borderId="4" xfId="9" applyNumberFormat="1" applyFont="1" applyFill="1" applyBorder="1"/>
    <xf numFmtId="166" fontId="14" fillId="7" borderId="17" xfId="9" applyNumberFormat="1" applyFont="1" applyFill="1" applyBorder="1"/>
    <xf numFmtId="166" fontId="12" fillId="6" borderId="26" xfId="9" applyNumberFormat="1" applyFont="1" applyFill="1" applyBorder="1" applyProtection="1"/>
    <xf numFmtId="166" fontId="42" fillId="0" borderId="10" xfId="0" applyNumberFormat="1" applyFont="1" applyBorder="1" applyAlignment="1">
      <alignment horizontal="right"/>
    </xf>
    <xf numFmtId="166" fontId="1" fillId="0" borderId="9" xfId="0" applyNumberFormat="1" applyFont="1" applyBorder="1" applyAlignment="1" applyProtection="1">
      <alignment vertical="center"/>
      <protection locked="0"/>
    </xf>
    <xf numFmtId="0" fontId="24" fillId="8" borderId="9" xfId="0" applyFont="1" applyFill="1" applyBorder="1" applyAlignment="1" applyProtection="1">
      <alignment vertical="center"/>
      <protection locked="0"/>
    </xf>
    <xf numFmtId="0" fontId="1" fillId="0" borderId="9" xfId="0" applyFont="1" applyBorder="1"/>
    <xf numFmtId="0" fontId="1" fillId="0" borderId="16" xfId="0" applyFont="1" applyBorder="1"/>
    <xf numFmtId="0" fontId="24" fillId="8" borderId="16" xfId="0" applyFont="1" applyFill="1" applyBorder="1" applyAlignment="1" applyProtection="1">
      <alignment vertical="center"/>
      <protection locked="0"/>
    </xf>
    <xf numFmtId="0" fontId="19" fillId="0" borderId="9" xfId="0" applyFont="1" applyBorder="1" applyAlignment="1" applyProtection="1">
      <alignment vertical="center"/>
      <protection locked="0"/>
    </xf>
    <xf numFmtId="0" fontId="24" fillId="0" borderId="9" xfId="11" applyNumberFormat="1" applyFont="1" applyFill="1" applyBorder="1" applyAlignment="1" applyProtection="1">
      <alignment vertical="center"/>
      <protection locked="0"/>
    </xf>
    <xf numFmtId="9" fontId="11" fillId="3" borderId="8" xfId="11" applyFont="1" applyFill="1" applyBorder="1" applyAlignment="1" applyProtection="1">
      <alignment vertical="center"/>
      <protection locked="0"/>
    </xf>
    <xf numFmtId="0" fontId="11" fillId="3" borderId="0" xfId="0" applyFont="1" applyFill="1"/>
    <xf numFmtId="171" fontId="11" fillId="3" borderId="3" xfId="11" applyNumberFormat="1" applyFont="1" applyFill="1" applyBorder="1" applyAlignment="1" applyProtection="1">
      <alignment vertical="center"/>
      <protection locked="0"/>
    </xf>
    <xf numFmtId="0" fontId="14" fillId="3" borderId="0" xfId="0" applyFont="1" applyFill="1"/>
    <xf numFmtId="41" fontId="14" fillId="0" borderId="0" xfId="0" applyNumberFormat="1" applyFont="1" applyAlignment="1">
      <alignment horizontal="center"/>
    </xf>
    <xf numFmtId="2" fontId="14" fillId="2" borderId="0" xfId="0" applyNumberFormat="1" applyFont="1" applyFill="1" applyAlignment="1">
      <alignment horizontal="center"/>
    </xf>
    <xf numFmtId="2" fontId="19" fillId="8" borderId="0" xfId="0" applyNumberFormat="1" applyFont="1" applyFill="1" applyAlignment="1">
      <alignment horizontal="center"/>
    </xf>
    <xf numFmtId="1" fontId="14" fillId="0" borderId="0" xfId="0" applyNumberFormat="1" applyFont="1" applyAlignment="1">
      <alignment horizontal="center"/>
    </xf>
    <xf numFmtId="2" fontId="14" fillId="0" borderId="0" xfId="0" applyNumberFormat="1" applyFont="1" applyAlignment="1">
      <alignment horizontal="center"/>
    </xf>
    <xf numFmtId="1" fontId="14" fillId="2" borderId="0" xfId="0" applyNumberFormat="1" applyFont="1" applyFill="1" applyAlignment="1">
      <alignment horizontal="center"/>
    </xf>
    <xf numFmtId="0" fontId="14" fillId="11" borderId="0" xfId="0" applyFont="1" applyFill="1"/>
    <xf numFmtId="41" fontId="12" fillId="11" borderId="0" xfId="0" applyNumberFormat="1" applyFont="1" applyFill="1"/>
    <xf numFmtId="2" fontId="14" fillId="11" borderId="0" xfId="0" applyNumberFormat="1" applyFont="1" applyFill="1"/>
    <xf numFmtId="2" fontId="24" fillId="11" borderId="0" xfId="0" applyNumberFormat="1" applyFont="1" applyFill="1" applyAlignment="1">
      <alignment horizontal="center"/>
    </xf>
    <xf numFmtId="2" fontId="19" fillId="11" borderId="0" xfId="0" applyNumberFormat="1" applyFont="1" applyFill="1"/>
    <xf numFmtId="0" fontId="27" fillId="0" borderId="0" xfId="0" applyFont="1" applyProtection="1">
      <protection locked="0"/>
    </xf>
    <xf numFmtId="2" fontId="16" fillId="2" borderId="0" xfId="0" applyNumberFormat="1" applyFont="1" applyFill="1" applyAlignment="1" applyProtection="1">
      <alignment horizontal="center"/>
      <protection locked="0"/>
    </xf>
    <xf numFmtId="0" fontId="12" fillId="11" borderId="0" xfId="0" applyFont="1" applyFill="1"/>
    <xf numFmtId="2" fontId="25" fillId="11" borderId="0" xfId="0" applyNumberFormat="1" applyFont="1" applyFill="1" applyAlignment="1">
      <alignment horizontal="center"/>
    </xf>
    <xf numFmtId="2" fontId="16" fillId="2" borderId="0" xfId="0" applyNumberFormat="1" applyFont="1" applyFill="1" applyProtection="1">
      <protection locked="0"/>
    </xf>
    <xf numFmtId="1" fontId="16" fillId="2" borderId="3" xfId="0" applyNumberFormat="1" applyFont="1" applyFill="1" applyBorder="1" applyAlignment="1" applyProtection="1">
      <alignment horizontal="left"/>
      <protection locked="0"/>
    </xf>
    <xf numFmtId="41" fontId="14" fillId="11" borderId="0" xfId="0" applyNumberFormat="1" applyFont="1" applyFill="1"/>
    <xf numFmtId="1" fontId="12" fillId="11" borderId="0" xfId="0" applyNumberFormat="1" applyFont="1" applyFill="1"/>
    <xf numFmtId="1" fontId="14" fillId="11" borderId="0" xfId="0" applyNumberFormat="1" applyFont="1" applyFill="1"/>
    <xf numFmtId="1" fontId="19" fillId="11" borderId="0" xfId="0" applyNumberFormat="1" applyFont="1" applyFill="1"/>
    <xf numFmtId="1" fontId="14" fillId="11" borderId="0" xfId="0" applyNumberFormat="1" applyFont="1" applyFill="1" applyAlignment="1">
      <alignment horizontal="center"/>
    </xf>
    <xf numFmtId="2" fontId="14" fillId="11" borderId="0" xfId="0" applyNumberFormat="1" applyFont="1" applyFill="1" applyAlignment="1">
      <alignment horizontal="center"/>
    </xf>
    <xf numFmtId="2" fontId="40" fillId="2" borderId="0" xfId="0" applyNumberFormat="1" applyFont="1" applyFill="1" applyProtection="1">
      <protection locked="0"/>
    </xf>
    <xf numFmtId="2" fontId="12" fillId="11" borderId="0" xfId="0" applyNumberFormat="1" applyFont="1" applyFill="1"/>
    <xf numFmtId="2" fontId="20" fillId="11" borderId="0" xfId="0" applyNumberFormat="1" applyFont="1" applyFill="1"/>
    <xf numFmtId="0" fontId="12" fillId="4" borderId="0" xfId="0" applyFont="1" applyFill="1"/>
    <xf numFmtId="2" fontId="14" fillId="4" borderId="0" xfId="0" applyNumberFormat="1" applyFont="1" applyFill="1"/>
    <xf numFmtId="2" fontId="19" fillId="8" borderId="0" xfId="0" applyNumberFormat="1" applyFont="1" applyFill="1"/>
    <xf numFmtId="1" fontId="38" fillId="4" borderId="0" xfId="0" applyNumberFormat="1" applyFont="1" applyFill="1"/>
    <xf numFmtId="2" fontId="13" fillId="4" borderId="0" xfId="0" applyNumberFormat="1" applyFont="1" applyFill="1" applyAlignment="1">
      <alignment horizontal="right"/>
    </xf>
    <xf numFmtId="1" fontId="14" fillId="4" borderId="0" xfId="0" applyNumberFormat="1" applyFont="1" applyFill="1"/>
    <xf numFmtId="1" fontId="16" fillId="2" borderId="0" xfId="0" applyNumberFormat="1" applyFont="1" applyFill="1"/>
    <xf numFmtId="0" fontId="9" fillId="8" borderId="0" xfId="0" applyFont="1" applyFill="1"/>
    <xf numFmtId="2" fontId="22" fillId="5" borderId="0" xfId="0" applyNumberFormat="1" applyFont="1" applyFill="1" applyAlignment="1">
      <alignment horizontal="right"/>
    </xf>
    <xf numFmtId="0" fontId="9" fillId="8" borderId="0" xfId="0" applyFont="1" applyFill="1" applyProtection="1">
      <protection locked="0"/>
    </xf>
    <xf numFmtId="2" fontId="20" fillId="2" borderId="0" xfId="0" applyNumberFormat="1" applyFont="1" applyFill="1"/>
    <xf numFmtId="2" fontId="12" fillId="0" borderId="0" xfId="0" applyNumberFormat="1" applyFont="1" applyProtection="1">
      <protection locked="0"/>
    </xf>
    <xf numFmtId="1" fontId="12" fillId="0" borderId="0" xfId="0" applyNumberFormat="1" applyFont="1" applyProtection="1">
      <protection locked="0"/>
    </xf>
    <xf numFmtId="41" fontId="12" fillId="4" borderId="0" xfId="0" applyNumberFormat="1" applyFont="1" applyFill="1"/>
    <xf numFmtId="2" fontId="12" fillId="4" borderId="0" xfId="0" applyNumberFormat="1" applyFont="1" applyFill="1"/>
    <xf numFmtId="2" fontId="20" fillId="4" borderId="0" xfId="0" applyNumberFormat="1" applyFont="1" applyFill="1"/>
    <xf numFmtId="1" fontId="12" fillId="4" borderId="0" xfId="0" applyNumberFormat="1" applyFont="1" applyFill="1"/>
    <xf numFmtId="10" fontId="12" fillId="0" borderId="0" xfId="0" applyNumberFormat="1" applyFont="1" applyProtection="1">
      <protection locked="0"/>
    </xf>
    <xf numFmtId="2" fontId="12" fillId="2" borderId="0" xfId="0" applyNumberFormat="1" applyFont="1" applyFill="1" applyAlignment="1">
      <alignment horizontal="right"/>
    </xf>
    <xf numFmtId="3" fontId="20" fillId="8" borderId="0" xfId="0" applyNumberFormat="1" applyFont="1" applyFill="1" applyAlignment="1">
      <alignment horizontal="right"/>
    </xf>
    <xf numFmtId="1" fontId="12" fillId="2" borderId="0" xfId="0" applyNumberFormat="1" applyFont="1" applyFill="1" applyAlignment="1">
      <alignment horizontal="right"/>
    </xf>
    <xf numFmtId="0" fontId="14" fillId="3" borderId="37" xfId="0" applyFont="1" applyFill="1" applyBorder="1"/>
    <xf numFmtId="0" fontId="14" fillId="3" borderId="18" xfId="0" applyFont="1" applyFill="1" applyBorder="1"/>
    <xf numFmtId="41" fontId="14" fillId="3" borderId="18" xfId="0" applyNumberFormat="1" applyFont="1" applyFill="1" applyBorder="1"/>
    <xf numFmtId="166" fontId="14" fillId="3" borderId="18" xfId="9" applyNumberFormat="1" applyFont="1" applyFill="1" applyBorder="1"/>
    <xf numFmtId="166" fontId="19" fillId="8" borderId="18" xfId="9" applyNumberFormat="1" applyFont="1" applyFill="1" applyBorder="1"/>
    <xf numFmtId="166" fontId="14" fillId="3" borderId="38" xfId="9" applyNumberFormat="1" applyFont="1" applyFill="1" applyBorder="1"/>
    <xf numFmtId="0" fontId="11" fillId="3" borderId="9" xfId="0" applyFont="1" applyFill="1" applyBorder="1"/>
    <xf numFmtId="0" fontId="12" fillId="0" borderId="9" xfId="0" applyFont="1" applyBorder="1"/>
    <xf numFmtId="3" fontId="1" fillId="0" borderId="0" xfId="0" applyNumberFormat="1" applyFont="1" applyAlignment="1">
      <alignment horizontal="right"/>
    </xf>
    <xf numFmtId="3" fontId="1" fillId="4" borderId="0" xfId="0" applyNumberFormat="1" applyFont="1" applyFill="1" applyAlignment="1">
      <alignment horizontal="right"/>
    </xf>
    <xf numFmtId="0" fontId="1" fillId="0" borderId="0" xfId="0" applyFont="1"/>
    <xf numFmtId="166" fontId="24" fillId="3" borderId="19" xfId="9" applyNumberFormat="1" applyFont="1" applyFill="1" applyBorder="1" applyAlignment="1" applyProtection="1">
      <alignment horizontal="right"/>
    </xf>
    <xf numFmtId="44" fontId="24" fillId="0" borderId="0" xfId="9" applyFont="1" applyFill="1" applyBorder="1" applyAlignment="1" applyProtection="1">
      <alignment horizontal="right"/>
    </xf>
    <xf numFmtId="0" fontId="1" fillId="0" borderId="0" xfId="0" applyFont="1" applyAlignment="1">
      <alignment horizontal="right"/>
    </xf>
    <xf numFmtId="3" fontId="25" fillId="3" borderId="0" xfId="0" applyNumberFormat="1" applyFont="1" applyFill="1" applyAlignment="1">
      <alignment horizontal="right"/>
    </xf>
    <xf numFmtId="3" fontId="27" fillId="3" borderId="0" xfId="0" applyNumberFormat="1" applyFont="1" applyFill="1" applyAlignment="1">
      <alignment horizontal="right"/>
    </xf>
    <xf numFmtId="3" fontId="27" fillId="0" borderId="0" xfId="0" applyNumberFormat="1" applyFont="1" applyAlignment="1">
      <alignment horizontal="right"/>
    </xf>
    <xf numFmtId="3" fontId="1" fillId="3" borderId="0" xfId="0" applyNumberFormat="1" applyFont="1" applyFill="1" applyAlignment="1">
      <alignment horizontal="right"/>
    </xf>
    <xf numFmtId="3" fontId="29" fillId="3" borderId="0" xfId="0" applyNumberFormat="1" applyFont="1" applyFill="1" applyAlignment="1">
      <alignment horizontal="right"/>
    </xf>
    <xf numFmtId="0" fontId="1" fillId="3" borderId="0" xfId="0" applyFont="1" applyFill="1"/>
    <xf numFmtId="3" fontId="24" fillId="3" borderId="19" xfId="0" applyNumberFormat="1" applyFont="1" applyFill="1" applyBorder="1" applyAlignment="1">
      <alignment horizontal="right"/>
    </xf>
    <xf numFmtId="2" fontId="25" fillId="11" borderId="26" xfId="0" applyNumberFormat="1" applyFont="1" applyFill="1" applyBorder="1" applyAlignment="1">
      <alignment horizontal="center"/>
    </xf>
    <xf numFmtId="166" fontId="14" fillId="4" borderId="4" xfId="0" applyNumberFormat="1" applyFont="1" applyFill="1" applyBorder="1"/>
    <xf numFmtId="166" fontId="14" fillId="3" borderId="14" xfId="9" applyNumberFormat="1" applyFont="1" applyFill="1" applyBorder="1"/>
    <xf numFmtId="0" fontId="19" fillId="8" borderId="3" xfId="0" applyFont="1" applyFill="1" applyBorder="1"/>
    <xf numFmtId="0" fontId="20" fillId="8" borderId="0" xfId="0" applyFont="1" applyFill="1"/>
    <xf numFmtId="0" fontId="20" fillId="8" borderId="0" xfId="0" applyFont="1" applyFill="1" applyAlignment="1">
      <alignment horizontal="left"/>
    </xf>
    <xf numFmtId="2" fontId="23" fillId="8" borderId="35" xfId="0" applyNumberFormat="1" applyFont="1" applyFill="1" applyBorder="1" applyAlignment="1">
      <alignment horizontal="right"/>
    </xf>
    <xf numFmtId="165" fontId="23" fillId="8" borderId="0" xfId="10" applyNumberFormat="1" applyFont="1" applyFill="1" applyBorder="1" applyAlignment="1" applyProtection="1">
      <alignment horizontal="center"/>
    </xf>
    <xf numFmtId="166" fontId="20" fillId="6" borderId="26" xfId="0" applyNumberFormat="1" applyFont="1" applyFill="1" applyBorder="1"/>
    <xf numFmtId="2" fontId="23" fillId="8" borderId="0" xfId="0" applyNumberFormat="1" applyFont="1" applyFill="1" applyAlignment="1">
      <alignment horizontal="right"/>
    </xf>
    <xf numFmtId="166" fontId="20" fillId="8" borderId="26" xfId="0" applyNumberFormat="1" applyFont="1" applyFill="1" applyBorder="1"/>
    <xf numFmtId="1" fontId="20" fillId="8" borderId="0" xfId="0" applyNumberFormat="1" applyFont="1" applyFill="1"/>
    <xf numFmtId="166" fontId="19" fillId="3" borderId="4" xfId="0" applyNumberFormat="1" applyFont="1" applyFill="1" applyBorder="1"/>
    <xf numFmtId="9" fontId="12" fillId="0" borderId="0" xfId="0" applyNumberFormat="1" applyFont="1"/>
    <xf numFmtId="166" fontId="12" fillId="0" borderId="0" xfId="0" applyNumberFormat="1" applyFont="1" applyProtection="1">
      <protection locked="0"/>
    </xf>
    <xf numFmtId="44" fontId="22" fillId="5" borderId="0" xfId="9" applyFont="1" applyFill="1" applyBorder="1" applyAlignment="1" applyProtection="1">
      <alignment horizontal="center"/>
      <protection locked="0"/>
    </xf>
    <xf numFmtId="0" fontId="10" fillId="0" borderId="21" xfId="0" applyFont="1" applyBorder="1" applyAlignment="1">
      <alignment horizontal="left"/>
    </xf>
    <xf numFmtId="0" fontId="10" fillId="0" borderId="22" xfId="0" applyFont="1" applyBorder="1" applyAlignment="1">
      <alignment horizontal="left"/>
    </xf>
    <xf numFmtId="0" fontId="10" fillId="0" borderId="1" xfId="0" applyFont="1" applyBorder="1" applyAlignment="1">
      <alignment horizontal="left"/>
    </xf>
    <xf numFmtId="0" fontId="10" fillId="0" borderId="23" xfId="0" applyFont="1" applyBorder="1" applyAlignment="1">
      <alignment horizontal="left"/>
    </xf>
    <xf numFmtId="166" fontId="12" fillId="2" borderId="1" xfId="9" applyNumberFormat="1" applyFont="1" applyFill="1" applyBorder="1" applyAlignment="1">
      <alignment horizontal="right"/>
    </xf>
    <xf numFmtId="0" fontId="24" fillId="0" borderId="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43" fillId="0" borderId="9" xfId="0" applyFont="1" applyBorder="1"/>
    <xf numFmtId="0" fontId="1" fillId="0" borderId="16" xfId="0" applyFont="1" applyBorder="1" applyAlignment="1">
      <alignment horizontal="left" vertical="center"/>
    </xf>
    <xf numFmtId="0" fontId="1" fillId="0" borderId="9" xfId="0" applyFont="1" applyBorder="1" applyAlignment="1" applyProtection="1">
      <alignment horizontal="left" vertical="center"/>
      <protection locked="0"/>
    </xf>
    <xf numFmtId="0" fontId="12" fillId="0" borderId="0" xfId="0" applyFont="1" applyAlignment="1" applyProtection="1">
      <alignment horizontal="left"/>
      <protection locked="0"/>
    </xf>
    <xf numFmtId="2" fontId="15" fillId="0" borderId="8" xfId="0" applyNumberFormat="1" applyFont="1" applyBorder="1" applyAlignment="1">
      <alignment horizontal="center"/>
    </xf>
    <xf numFmtId="2" fontId="15" fillId="0" borderId="9" xfId="0" applyNumberFormat="1" applyFont="1" applyBorder="1" applyAlignment="1">
      <alignment horizontal="center"/>
    </xf>
    <xf numFmtId="2" fontId="15" fillId="0" borderId="10" xfId="0" applyNumberFormat="1" applyFont="1" applyBorder="1" applyAlignment="1">
      <alignment horizontal="center"/>
    </xf>
    <xf numFmtId="2" fontId="15" fillId="2" borderId="9" xfId="0" applyNumberFormat="1" applyFont="1" applyFill="1" applyBorder="1" applyAlignment="1">
      <alignment horizontal="center"/>
    </xf>
    <xf numFmtId="169" fontId="17" fillId="3" borderId="31" xfId="0" applyNumberFormat="1" applyFont="1" applyFill="1" applyBorder="1" applyAlignment="1" applyProtection="1">
      <alignment horizontal="center"/>
      <protection locked="0"/>
    </xf>
    <xf numFmtId="169" fontId="17" fillId="3" borderId="32" xfId="0" applyNumberFormat="1" applyFont="1" applyFill="1" applyBorder="1" applyAlignment="1" applyProtection="1">
      <alignment horizontal="center"/>
      <protection locked="0"/>
    </xf>
    <xf numFmtId="169" fontId="17" fillId="2" borderId="31" xfId="0" applyNumberFormat="1" applyFont="1" applyFill="1" applyBorder="1" applyAlignment="1">
      <alignment horizontal="center"/>
    </xf>
    <xf numFmtId="169" fontId="17" fillId="2" borderId="32" xfId="0" applyNumberFormat="1" applyFont="1" applyFill="1" applyBorder="1" applyAlignment="1">
      <alignment horizontal="center"/>
    </xf>
    <xf numFmtId="2" fontId="15" fillId="2" borderId="8" xfId="0" applyNumberFormat="1" applyFont="1" applyFill="1" applyBorder="1" applyAlignment="1">
      <alignment horizontal="center"/>
    </xf>
    <xf numFmtId="2" fontId="15" fillId="2" borderId="10" xfId="0" applyNumberFormat="1" applyFont="1" applyFill="1" applyBorder="1" applyAlignment="1">
      <alignment horizontal="center"/>
    </xf>
    <xf numFmtId="169" fontId="17" fillId="2" borderId="8" xfId="0" applyNumberFormat="1" applyFont="1" applyFill="1" applyBorder="1" applyAlignment="1">
      <alignment horizontal="center"/>
    </xf>
    <xf numFmtId="169" fontId="17" fillId="2" borderId="9" xfId="0" applyNumberFormat="1" applyFont="1" applyFill="1" applyBorder="1" applyAlignment="1">
      <alignment horizontal="center"/>
    </xf>
    <xf numFmtId="171" fontId="12" fillId="10" borderId="0" xfId="11" applyNumberFormat="1" applyFont="1" applyFill="1" applyBorder="1" applyProtection="1"/>
    <xf numFmtId="0" fontId="33" fillId="3" borderId="3" xfId="0" applyFont="1" applyFill="1" applyBorder="1" applyAlignment="1" applyProtection="1">
      <alignment horizontal="left" indent="1"/>
      <protection locked="0"/>
    </xf>
    <xf numFmtId="167" fontId="1" fillId="3" borderId="41" xfId="0" applyNumberFormat="1" applyFont="1" applyFill="1" applyBorder="1" applyProtection="1">
      <protection locked="0"/>
    </xf>
    <xf numFmtId="0" fontId="8" fillId="0" borderId="13" xfId="0" applyFont="1" applyBorder="1" applyAlignment="1" applyProtection="1">
      <alignment horizontal="left"/>
      <protection locked="0"/>
    </xf>
    <xf numFmtId="167" fontId="44" fillId="0" borderId="42" xfId="12" applyNumberFormat="1" applyFont="1" applyBorder="1" applyAlignment="1" applyProtection="1">
      <alignment horizontal="left"/>
      <protection locked="0"/>
    </xf>
    <xf numFmtId="0" fontId="33" fillId="0" borderId="0" xfId="0" applyFont="1" applyBorder="1" applyAlignment="1" applyProtection="1">
      <alignment horizontal="left" indent="1"/>
      <protection locked="0"/>
    </xf>
    <xf numFmtId="0" fontId="33" fillId="0" borderId="39" xfId="0" applyFont="1" applyBorder="1" applyAlignment="1" applyProtection="1">
      <alignment horizontal="left" indent="1"/>
      <protection locked="0"/>
    </xf>
    <xf numFmtId="166" fontId="12" fillId="5" borderId="0" xfId="17" applyNumberFormat="1" applyFont="1" applyFill="1" applyBorder="1" applyProtection="1">
      <protection locked="0"/>
    </xf>
    <xf numFmtId="2" fontId="16" fillId="2" borderId="0" xfId="0" applyNumberFormat="1" applyFont="1" applyFill="1" applyBorder="1" applyAlignment="1" applyProtection="1">
      <alignment horizontal="center"/>
      <protection locked="0"/>
    </xf>
    <xf numFmtId="2" fontId="16" fillId="2" borderId="41" xfId="0" applyNumberFormat="1" applyFont="1" applyFill="1" applyBorder="1" applyAlignment="1" applyProtection="1">
      <alignment horizontal="center"/>
      <protection locked="0"/>
    </xf>
    <xf numFmtId="0" fontId="33" fillId="0" borderId="40" xfId="0" applyFont="1" applyBorder="1" applyAlignment="1" applyProtection="1">
      <alignment horizontal="left" indent="1"/>
      <protection locked="0"/>
    </xf>
    <xf numFmtId="0" fontId="28" fillId="4" borderId="3" xfId="12" applyFont="1" applyFill="1" applyBorder="1"/>
    <xf numFmtId="0" fontId="12" fillId="0" borderId="3" xfId="0" applyFont="1" applyBorder="1" applyProtection="1"/>
    <xf numFmtId="0" fontId="12" fillId="0" borderId="0" xfId="0" applyFont="1" applyProtection="1"/>
    <xf numFmtId="41" fontId="12" fillId="0" borderId="0" xfId="0" applyNumberFormat="1" applyFont="1" applyProtection="1"/>
    <xf numFmtId="2" fontId="12" fillId="0" borderId="35" xfId="0" applyNumberFormat="1" applyFont="1" applyBorder="1" applyProtection="1"/>
    <xf numFmtId="2" fontId="12" fillId="0" borderId="0" xfId="0" applyNumberFormat="1" applyFont="1" applyProtection="1"/>
    <xf numFmtId="2" fontId="20" fillId="8" borderId="0" xfId="0" applyNumberFormat="1" applyFont="1" applyFill="1" applyProtection="1"/>
    <xf numFmtId="1" fontId="12" fillId="0" borderId="0" xfId="0" applyNumberFormat="1" applyFont="1" applyProtection="1"/>
    <xf numFmtId="0" fontId="28" fillId="0" borderId="0" xfId="12" applyFont="1"/>
    <xf numFmtId="0" fontId="28" fillId="0" borderId="0" xfId="12" applyFont="1" applyAlignment="1">
      <alignment horizontal="right"/>
    </xf>
  </cellXfs>
  <cellStyles count="19">
    <cellStyle name="Comma" xfId="10" builtinId="3"/>
    <cellStyle name="Comma 2" xfId="18" xr:uid="{CC0BCF96-494A-464A-B627-80839526DAFB}"/>
    <cellStyle name="Currency" xfId="9" builtinId="4"/>
    <cellStyle name="Currency 2" xfId="17" xr:uid="{EB2EEEA4-6671-46C6-BD02-D88A31E6D283}"/>
    <cellStyle name="Currency 3" xfId="15" xr:uid="{D746E44F-6F95-4FBA-B73D-26C821F62221}"/>
    <cellStyle name="Currency 4" xfId="14" xr:uid="{140199C2-5855-40FC-BE6B-AE9F59857A72}"/>
    <cellStyle name="Hyperlink" xfId="12" builtinId="8"/>
    <cellStyle name="Normal" xfId="0" builtinId="0"/>
    <cellStyle name="Normal 2" xfId="1" xr:uid="{00000000-0005-0000-0000-000003000000}"/>
    <cellStyle name="Normal 2 2" xfId="2" xr:uid="{00000000-0005-0000-0000-000004000000}"/>
    <cellStyle name="Normal 3" xfId="3" xr:uid="{00000000-0005-0000-0000-000005000000}"/>
    <cellStyle name="Normal 4" xfId="5" xr:uid="{00000000-0005-0000-0000-000006000000}"/>
    <cellStyle name="Normal 5" xfId="7" xr:uid="{00000000-0005-0000-0000-000007000000}"/>
    <cellStyle name="Normal 5 2" xfId="8" xr:uid="{00000000-0005-0000-0000-000008000000}"/>
    <cellStyle name="Normal 6" xfId="13" xr:uid="{CCBC603A-6ACE-4F18-8D27-2462B1D80C58}"/>
    <cellStyle name="Percent" xfId="11" builtinId="5"/>
    <cellStyle name="Percent 2" xfId="4" xr:uid="{00000000-0005-0000-0000-000009000000}"/>
    <cellStyle name="Percent 3" xfId="6" xr:uid="{00000000-0005-0000-0000-00000A000000}"/>
    <cellStyle name="Percent 3 2" xfId="16" xr:uid="{57477620-127C-4A54-963C-082F7B6363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vpresearch.louisiana.edu/investigator-toolkit/rates-institutional-information" TargetMode="External"/><Relationship Id="rId7" Type="http://schemas.openxmlformats.org/officeDocument/2006/relationships/vmlDrawing" Target="../drawings/vmlDrawing1.vml"/><Relationship Id="rId2" Type="http://schemas.openxmlformats.org/officeDocument/2006/relationships/hyperlink" Target="https://vpresearch.louisiana.edu/investigator-toolkit/rates-institutional-information" TargetMode="External"/><Relationship Id="rId1" Type="http://schemas.openxmlformats.org/officeDocument/2006/relationships/hyperlink" Target="https://vpresearch.louisiana.edu/investigator-toolkit/rates-institutional-information" TargetMode="External"/><Relationship Id="rId6" Type="http://schemas.openxmlformats.org/officeDocument/2006/relationships/printerSettings" Target="../printerSettings/printerSettings1.bin"/><Relationship Id="rId5" Type="http://schemas.openxmlformats.org/officeDocument/2006/relationships/hyperlink" Target="https://vpresearch.louisiana.edu/investigator-toolkit/rates-institutional-information" TargetMode="External"/><Relationship Id="rId4" Type="http://schemas.openxmlformats.org/officeDocument/2006/relationships/hyperlink" Target="https://vpresearch.louisiana.edu/investigator-toolkit/rates-institutional-informatio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13" Type="http://schemas.openxmlformats.org/officeDocument/2006/relationships/printerSettings" Target="../printerSettings/printerSettings2.bin"/><Relationship Id="rId3" Type="http://schemas.openxmlformats.org/officeDocument/2006/relationships/hyperlink" Target="https://aoprals.state.gov/web920/per_diem.asp" TargetMode="External"/><Relationship Id="rId7"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12"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6"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11"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5" Type="http://schemas.openxmlformats.org/officeDocument/2006/relationships/hyperlink" Target="https://www.gsa.gov/travel/plan-book/transportation-airfare-pov-etc/privately-owned-vehicle-pov-mileage-reimbursement-rates" TargetMode="External"/><Relationship Id="rId10"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 Id="rId4" Type="http://schemas.openxmlformats.org/officeDocument/2006/relationships/hyperlink" Target="https://aoprals.state.gov/web920/per_diem.asp" TargetMode="External"/><Relationship Id="rId9" Type="http://schemas.openxmlformats.org/officeDocument/2006/relationships/hyperlink" Target="https://www.gsa.gov/travel/plan-book/per-diem-rates/per-diem-rates-results/?fiscal_year=2023&amp;state=LA&amp;perdiemSearchVO_city=Lafayette&amp;action=perdiems_report&amp;zip=70504&amp;op=Find+Rates&amp;form_build_id=form-Ri5DU8wLXw7RBRpSMZekSHlOByH8xb91EJi47R2Y2UQ&amp;form_id=perdiem_for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ouisiana.edu/housing/choices-costs/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241"/>
  <sheetViews>
    <sheetView tabSelected="1" zoomScale="70" zoomScaleNormal="70" workbookViewId="0">
      <pane ySplit="5" topLeftCell="A6" activePane="bottomLeft" state="frozen"/>
      <selection pane="bottomLeft" activeCell="E4" sqref="E4:F4"/>
    </sheetView>
  </sheetViews>
  <sheetFormatPr defaultColWidth="9.08984375" defaultRowHeight="13" x14ac:dyDescent="0.3"/>
  <cols>
    <col min="1" max="1" width="5.54296875" style="7" customWidth="1"/>
    <col min="2" max="2" width="7" style="5" customWidth="1"/>
    <col min="3" max="3" width="24.6328125" style="5" customWidth="1"/>
    <col min="4" max="4" width="14.6328125" style="8" customWidth="1"/>
    <col min="5" max="6" width="7.6328125" style="22" customWidth="1"/>
    <col min="7" max="7" width="6.6328125" style="22" customWidth="1"/>
    <col min="8" max="8" width="8.08984375" style="23" hidden="1" customWidth="1"/>
    <col min="9" max="9" width="11.453125" style="51" bestFit="1" customWidth="1"/>
    <col min="10" max="10" width="7.6328125" style="25" customWidth="1"/>
    <col min="11" max="11" width="7.6328125" style="24" customWidth="1"/>
    <col min="12" max="12" width="6.6328125" style="24" customWidth="1"/>
    <col min="13" max="13" width="8.08984375" style="23" hidden="1" customWidth="1"/>
    <col min="14" max="14" width="11.453125" style="8" customWidth="1"/>
    <col min="15" max="15" width="7.6328125" style="52" customWidth="1"/>
    <col min="16" max="16" width="7.6328125" style="22" customWidth="1"/>
    <col min="17" max="17" width="6.6328125" style="22" customWidth="1"/>
    <col min="18" max="18" width="8.08984375" style="23" hidden="1" customWidth="1"/>
    <col min="19" max="19" width="11.453125" style="51" bestFit="1" customWidth="1"/>
    <col min="20" max="20" width="7.6328125" style="25" customWidth="1"/>
    <col min="21" max="21" width="7.6328125" style="24" customWidth="1"/>
    <col min="22" max="22" width="6.6328125" style="24" customWidth="1"/>
    <col min="23" max="23" width="8.08984375" style="23" hidden="1" customWidth="1"/>
    <col min="24" max="24" width="11.453125" style="8" customWidth="1"/>
    <col min="25" max="25" width="7.6328125" style="52" customWidth="1"/>
    <col min="26" max="26" width="7.6328125" style="22" customWidth="1"/>
    <col min="27" max="27" width="6.6328125" style="22" customWidth="1"/>
    <col min="28" max="28" width="8.08984375" style="23" hidden="1" customWidth="1"/>
    <col min="29" max="29" width="11.453125" style="51" customWidth="1"/>
    <col min="30" max="30" width="14.54296875" style="148" customWidth="1"/>
    <col min="31" max="31" width="15.08984375" style="87" bestFit="1" customWidth="1"/>
    <col min="32" max="32" width="11.6328125" style="87" bestFit="1" customWidth="1"/>
    <col min="33" max="88" width="9.08984375" style="87"/>
    <col min="89" max="16384" width="9.08984375" style="5"/>
  </cols>
  <sheetData>
    <row r="1" spans="1:88" ht="14.4" customHeight="1" x14ac:dyDescent="0.25">
      <c r="A1" s="364" t="s">
        <v>49</v>
      </c>
      <c r="B1" s="365"/>
      <c r="C1" s="370" t="s">
        <v>5</v>
      </c>
      <c r="D1" s="370"/>
      <c r="E1" s="370"/>
      <c r="F1" s="370"/>
      <c r="G1" s="370"/>
      <c r="H1" s="189"/>
      <c r="I1" s="264"/>
      <c r="J1" s="368"/>
      <c r="K1" s="368"/>
      <c r="L1" s="368"/>
      <c r="M1" s="269"/>
      <c r="N1" s="270"/>
      <c r="O1" s="266"/>
      <c r="P1" s="266"/>
      <c r="Q1" s="266"/>
      <c r="R1" s="265" t="s">
        <v>64</v>
      </c>
      <c r="S1" s="266"/>
      <c r="T1" s="266"/>
      <c r="U1" s="266"/>
      <c r="V1" s="266"/>
      <c r="W1" s="265" t="s">
        <v>64</v>
      </c>
      <c r="X1" s="266"/>
      <c r="Y1" s="266"/>
      <c r="Z1" s="266"/>
      <c r="AA1" s="266"/>
      <c r="AB1" s="265" t="s">
        <v>64</v>
      </c>
      <c r="AC1" s="266"/>
      <c r="AD1" s="263" t="s">
        <v>148</v>
      </c>
    </row>
    <row r="2" spans="1:88" ht="15" customHeight="1" thickBot="1" x14ac:dyDescent="0.3">
      <c r="A2" s="366" t="s">
        <v>50</v>
      </c>
      <c r="B2" s="367"/>
      <c r="C2" s="367"/>
      <c r="D2" s="369" t="str">
        <f>C8</f>
        <v>identify by name</v>
      </c>
      <c r="E2" s="369"/>
      <c r="F2" s="369"/>
      <c r="G2" s="369"/>
      <c r="H2" s="369"/>
      <c r="I2" s="369"/>
      <c r="J2" s="369"/>
      <c r="K2" s="369"/>
      <c r="L2" s="369"/>
      <c r="M2" s="71" t="s">
        <v>65</v>
      </c>
      <c r="N2" s="267"/>
      <c r="O2" s="267"/>
      <c r="P2" s="267"/>
      <c r="Q2" s="267"/>
      <c r="R2" s="268" t="s">
        <v>65</v>
      </c>
      <c r="S2" s="267"/>
      <c r="T2" s="267"/>
      <c r="U2" s="267"/>
      <c r="V2" s="267"/>
      <c r="W2" s="268" t="s">
        <v>65</v>
      </c>
      <c r="X2" s="267"/>
      <c r="Y2" s="267"/>
      <c r="Z2" s="267"/>
      <c r="AA2" s="267"/>
      <c r="AB2" s="268" t="s">
        <v>65</v>
      </c>
      <c r="AC2" s="267"/>
      <c r="AD2" s="141"/>
    </row>
    <row r="3" spans="1:88" ht="14.5" thickBot="1" x14ac:dyDescent="0.35">
      <c r="A3" s="271">
        <v>0.05</v>
      </c>
      <c r="B3" s="328" t="s">
        <v>119</v>
      </c>
      <c r="C3" s="328"/>
      <c r="D3" s="329"/>
      <c r="E3" s="375" t="s">
        <v>0</v>
      </c>
      <c r="F3" s="375"/>
      <c r="G3" s="375"/>
      <c r="H3" s="375"/>
      <c r="I3" s="375"/>
      <c r="J3" s="372" t="s">
        <v>1</v>
      </c>
      <c r="K3" s="373"/>
      <c r="L3" s="373"/>
      <c r="M3" s="373"/>
      <c r="N3" s="374"/>
      <c r="O3" s="375" t="s">
        <v>2</v>
      </c>
      <c r="P3" s="375"/>
      <c r="Q3" s="375"/>
      <c r="R3" s="375"/>
      <c r="S3" s="375"/>
      <c r="T3" s="372" t="s">
        <v>3</v>
      </c>
      <c r="U3" s="373"/>
      <c r="V3" s="373"/>
      <c r="W3" s="373"/>
      <c r="X3" s="374"/>
      <c r="Y3" s="375" t="s">
        <v>4</v>
      </c>
      <c r="Z3" s="375"/>
      <c r="AA3" s="375"/>
      <c r="AB3" s="375"/>
      <c r="AC3" s="375"/>
      <c r="AD3" s="142"/>
    </row>
    <row r="4" spans="1:88" ht="14.5" thickBot="1" x14ac:dyDescent="0.35">
      <c r="A4" s="273">
        <v>5.0000000000000001E-3</v>
      </c>
      <c r="B4" s="272" t="s">
        <v>126</v>
      </c>
      <c r="C4" s="274"/>
      <c r="D4" s="9" t="s">
        <v>70</v>
      </c>
      <c r="E4" s="376">
        <v>45839</v>
      </c>
      <c r="F4" s="377"/>
      <c r="G4" s="73" t="s">
        <v>48</v>
      </c>
      <c r="H4" s="74"/>
      <c r="I4" s="212">
        <f>E4+364</f>
        <v>46203</v>
      </c>
      <c r="J4" s="378">
        <f>I4+1</f>
        <v>46204</v>
      </c>
      <c r="K4" s="379"/>
      <c r="L4" s="73" t="s">
        <v>48</v>
      </c>
      <c r="M4" s="74"/>
      <c r="N4" s="76">
        <f>J4+364</f>
        <v>46568</v>
      </c>
      <c r="O4" s="379">
        <f>N4+1</f>
        <v>46569</v>
      </c>
      <c r="P4" s="379"/>
      <c r="Q4" s="73" t="s">
        <v>48</v>
      </c>
      <c r="R4" s="74"/>
      <c r="S4" s="75">
        <f>O4+364+1</f>
        <v>46934</v>
      </c>
      <c r="T4" s="378">
        <f>S4+1</f>
        <v>46935</v>
      </c>
      <c r="U4" s="379"/>
      <c r="V4" s="73" t="s">
        <v>48</v>
      </c>
      <c r="W4" s="74"/>
      <c r="X4" s="76">
        <f>T4+364</f>
        <v>47299</v>
      </c>
      <c r="Y4" s="379">
        <f>X4+1</f>
        <v>47300</v>
      </c>
      <c r="Z4" s="379"/>
      <c r="AA4" s="73" t="s">
        <v>48</v>
      </c>
      <c r="AB4" s="74"/>
      <c r="AC4" s="76">
        <f>Y4+364</f>
        <v>47664</v>
      </c>
      <c r="AD4" s="143" t="s">
        <v>61</v>
      </c>
      <c r="AE4" s="385" t="s">
        <v>149</v>
      </c>
      <c r="AF4" s="386"/>
    </row>
    <row r="5" spans="1:88" s="12" customFormat="1" ht="13.5" thickBot="1" x14ac:dyDescent="0.35">
      <c r="A5" s="10" t="s">
        <v>29</v>
      </c>
      <c r="B5" s="11" t="s">
        <v>51</v>
      </c>
      <c r="C5" s="12" t="s">
        <v>5</v>
      </c>
      <c r="D5" s="275" t="s">
        <v>8</v>
      </c>
      <c r="E5" s="276" t="s">
        <v>9</v>
      </c>
      <c r="F5" s="276" t="s">
        <v>10</v>
      </c>
      <c r="G5" s="276" t="s">
        <v>11</v>
      </c>
      <c r="H5" s="277"/>
      <c r="I5" s="150" t="s">
        <v>6</v>
      </c>
      <c r="J5" s="278" t="s">
        <v>9</v>
      </c>
      <c r="K5" s="279" t="s">
        <v>10</v>
      </c>
      <c r="L5" s="276" t="s">
        <v>11</v>
      </c>
      <c r="M5" s="277"/>
      <c r="N5" s="56" t="s">
        <v>6</v>
      </c>
      <c r="O5" s="280" t="s">
        <v>9</v>
      </c>
      <c r="P5" s="276" t="s">
        <v>10</v>
      </c>
      <c r="Q5" s="276" t="s">
        <v>11</v>
      </c>
      <c r="R5" s="277"/>
      <c r="S5" s="56" t="s">
        <v>6</v>
      </c>
      <c r="T5" s="278" t="s">
        <v>9</v>
      </c>
      <c r="U5" s="279" t="s">
        <v>10</v>
      </c>
      <c r="V5" s="276" t="s">
        <v>11</v>
      </c>
      <c r="W5" s="277"/>
      <c r="X5" s="56" t="s">
        <v>6</v>
      </c>
      <c r="Y5" s="280" t="s">
        <v>9</v>
      </c>
      <c r="Z5" s="276" t="s">
        <v>10</v>
      </c>
      <c r="AA5" s="276" t="s">
        <v>11</v>
      </c>
      <c r="AB5" s="277"/>
      <c r="AC5" s="56" t="s">
        <v>6</v>
      </c>
      <c r="AD5" s="144" t="s">
        <v>74</v>
      </c>
      <c r="AE5" s="387"/>
      <c r="AF5" s="388" t="s">
        <v>150</v>
      </c>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row>
    <row r="6" spans="1:88" s="20" customFormat="1" x14ac:dyDescent="0.3">
      <c r="A6" s="13" t="s">
        <v>145</v>
      </c>
      <c r="B6" s="14"/>
      <c r="C6" s="14"/>
      <c r="D6" s="15"/>
      <c r="E6" s="70"/>
      <c r="F6" s="70"/>
      <c r="G6" s="70"/>
      <c r="H6" s="17"/>
      <c r="I6" s="151">
        <f>SUM(I8:I19)</f>
        <v>0</v>
      </c>
      <c r="J6" s="70"/>
      <c r="K6" s="70"/>
      <c r="L6" s="70"/>
      <c r="M6" s="17"/>
      <c r="N6" s="151">
        <f>SUM(N8:N19)</f>
        <v>0</v>
      </c>
      <c r="O6" s="70"/>
      <c r="P6" s="70"/>
      <c r="Q6" s="70"/>
      <c r="R6" s="17"/>
      <c r="S6" s="151">
        <f>SUM(S8:S19)</f>
        <v>0</v>
      </c>
      <c r="T6" s="70"/>
      <c r="U6" s="70"/>
      <c r="V6" s="70"/>
      <c r="W6" s="17"/>
      <c r="X6" s="151">
        <f>SUM(X8:X19)</f>
        <v>0</v>
      </c>
      <c r="Y6" s="70"/>
      <c r="Z6" s="70"/>
      <c r="AA6" s="70"/>
      <c r="AB6" s="17"/>
      <c r="AC6" s="151">
        <f>SUM(AC8:AC19)</f>
        <v>0</v>
      </c>
      <c r="AD6" s="145">
        <f>SUM(I6,N6,S6,X6,AC6)</f>
        <v>0</v>
      </c>
      <c r="AE6" s="156" t="s">
        <v>68</v>
      </c>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row>
    <row r="7" spans="1:88" s="7" customFormat="1" x14ac:dyDescent="0.3">
      <c r="A7" s="174" t="s">
        <v>112</v>
      </c>
      <c r="B7" s="281"/>
      <c r="C7" s="281"/>
      <c r="D7" s="282"/>
      <c r="E7" s="283"/>
      <c r="F7" s="284" t="s">
        <v>75</v>
      </c>
      <c r="G7" s="284" t="s">
        <v>75</v>
      </c>
      <c r="H7" s="285"/>
      <c r="I7" s="175"/>
      <c r="J7" s="283"/>
      <c r="K7" s="284" t="s">
        <v>75</v>
      </c>
      <c r="L7" s="284" t="s">
        <v>75</v>
      </c>
      <c r="M7" s="285"/>
      <c r="N7" s="175"/>
      <c r="O7" s="283"/>
      <c r="P7" s="284" t="s">
        <v>75</v>
      </c>
      <c r="Q7" s="284" t="s">
        <v>75</v>
      </c>
      <c r="R7" s="285"/>
      <c r="S7" s="175"/>
      <c r="T7" s="283"/>
      <c r="U7" s="284" t="s">
        <v>75</v>
      </c>
      <c r="V7" s="284" t="s">
        <v>75</v>
      </c>
      <c r="W7" s="285"/>
      <c r="X7" s="175"/>
      <c r="Y7" s="283"/>
      <c r="Z7" s="284" t="s">
        <v>75</v>
      </c>
      <c r="AA7" s="284" t="s">
        <v>75</v>
      </c>
      <c r="AB7" s="285"/>
      <c r="AC7" s="175"/>
      <c r="AD7" s="176"/>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row>
    <row r="8" spans="1:88" ht="14.5" x14ac:dyDescent="0.35">
      <c r="A8" s="21">
        <v>9</v>
      </c>
      <c r="B8" s="5" t="s">
        <v>12</v>
      </c>
      <c r="C8" s="286" t="s">
        <v>115</v>
      </c>
      <c r="D8" s="140">
        <v>0</v>
      </c>
      <c r="E8" s="190"/>
      <c r="F8" s="287">
        <v>0</v>
      </c>
      <c r="G8" s="287">
        <v>0</v>
      </c>
      <c r="I8" s="130">
        <f>IFERROR(($D8*(1))/$A8*(F8+G8),"-")</f>
        <v>0</v>
      </c>
      <c r="J8" s="190"/>
      <c r="K8" s="287">
        <v>0</v>
      </c>
      <c r="L8" s="287">
        <v>0</v>
      </c>
      <c r="N8" s="130">
        <f>IFERROR(($D8*(1+$A$3))/$A8*(K8+L8),"-")</f>
        <v>0</v>
      </c>
      <c r="O8" s="190"/>
      <c r="P8" s="287">
        <v>0</v>
      </c>
      <c r="Q8" s="287">
        <v>0</v>
      </c>
      <c r="S8" s="130">
        <f>IFERROR(($D8*(1+$A$3)*(1+$A$3))/$A8*(P8+Q8),"-")</f>
        <v>0</v>
      </c>
      <c r="T8" s="190"/>
      <c r="U8" s="287">
        <v>0</v>
      </c>
      <c r="V8" s="287">
        <v>0</v>
      </c>
      <c r="X8" s="130">
        <f>IFERROR(($D8*(1+$A$3)*(1+$A$3)*(1+$A$3))/$A8*(U8+V8),"-")</f>
        <v>0</v>
      </c>
      <c r="Y8" s="190"/>
      <c r="Z8" s="287">
        <v>0</v>
      </c>
      <c r="AA8" s="287">
        <v>0</v>
      </c>
      <c r="AC8" s="130">
        <f>IFERROR(($D8*(1+$A$3)*(1+$A$3)*(1+$A$3)*(1+$A$3))/$A8*(Z8+AA8),"-")</f>
        <v>0</v>
      </c>
      <c r="AD8" s="179">
        <f>SUM(I8,N8,S8,X8,AC8)</f>
        <v>0</v>
      </c>
      <c r="AE8" s="87" t="s">
        <v>69</v>
      </c>
      <c r="AF8" s="389" t="s">
        <v>151</v>
      </c>
    </row>
    <row r="9" spans="1:88" ht="14.5" x14ac:dyDescent="0.35">
      <c r="A9" s="21">
        <v>9</v>
      </c>
      <c r="B9" s="5" t="s">
        <v>13</v>
      </c>
      <c r="C9" s="286" t="s">
        <v>115</v>
      </c>
      <c r="D9" s="140">
        <v>0</v>
      </c>
      <c r="E9" s="190"/>
      <c r="F9" s="287">
        <v>0</v>
      </c>
      <c r="G9" s="287">
        <v>0</v>
      </c>
      <c r="I9" s="130">
        <f t="shared" ref="I9:I13" si="0">IFERROR(($D9*(1))/$A9*(F9+G9),"-")</f>
        <v>0</v>
      </c>
      <c r="J9" s="190"/>
      <c r="K9" s="287">
        <v>0</v>
      </c>
      <c r="L9" s="287">
        <v>0</v>
      </c>
      <c r="N9" s="130">
        <f t="shared" ref="N9:N13" si="1">IFERROR(($D9*(1+$A$3))/$A9*(K9+L9),"-")</f>
        <v>0</v>
      </c>
      <c r="O9" s="190"/>
      <c r="P9" s="287">
        <v>0</v>
      </c>
      <c r="Q9" s="287">
        <v>0</v>
      </c>
      <c r="S9" s="130">
        <f t="shared" ref="S9:S13" si="2">IFERROR(($D9*(1+$A$3)*(1+$A$3))/$A9*(P9+Q9),"-")</f>
        <v>0</v>
      </c>
      <c r="T9" s="190"/>
      <c r="U9" s="287">
        <v>0</v>
      </c>
      <c r="V9" s="287">
        <v>0</v>
      </c>
      <c r="X9" s="130">
        <f t="shared" ref="X9:X14" si="3">IFERROR(($D9*(1+$A$3)*(1+$A$3)*(1+$A$3))/$A9*(U9+V9),"-")</f>
        <v>0</v>
      </c>
      <c r="Y9" s="190"/>
      <c r="Z9" s="287">
        <v>0</v>
      </c>
      <c r="AA9" s="287">
        <v>0</v>
      </c>
      <c r="AC9" s="130">
        <f t="shared" ref="AC9:AC14" si="4">IFERROR(($D9*(1+$A$3)*(1+$A$3)*(1+$A$3)*(1+$A$3))/$A9*(Z9+AA9),"-")</f>
        <v>0</v>
      </c>
      <c r="AD9" s="179">
        <f>SUM(I9,N9,S9,X9,AC9)</f>
        <v>0</v>
      </c>
      <c r="AE9" s="87" t="s">
        <v>69</v>
      </c>
      <c r="AF9" s="389" t="s">
        <v>152</v>
      </c>
    </row>
    <row r="10" spans="1:88" ht="14.5" x14ac:dyDescent="0.35">
      <c r="A10" s="21">
        <v>9</v>
      </c>
      <c r="B10" s="5" t="s">
        <v>13</v>
      </c>
      <c r="C10" s="286" t="s">
        <v>115</v>
      </c>
      <c r="D10" s="140">
        <v>0</v>
      </c>
      <c r="E10" s="190"/>
      <c r="F10" s="287">
        <v>0</v>
      </c>
      <c r="G10" s="287">
        <v>0</v>
      </c>
      <c r="I10" s="130">
        <f t="shared" si="0"/>
        <v>0</v>
      </c>
      <c r="J10" s="190"/>
      <c r="K10" s="287">
        <v>0</v>
      </c>
      <c r="L10" s="287">
        <v>0</v>
      </c>
      <c r="N10" s="130">
        <f t="shared" si="1"/>
        <v>0</v>
      </c>
      <c r="O10" s="190"/>
      <c r="P10" s="287">
        <v>0</v>
      </c>
      <c r="Q10" s="287">
        <v>0</v>
      </c>
      <c r="S10" s="130">
        <f t="shared" si="2"/>
        <v>0</v>
      </c>
      <c r="T10" s="190"/>
      <c r="U10" s="287">
        <v>0</v>
      </c>
      <c r="V10" s="287">
        <v>0</v>
      </c>
      <c r="X10" s="130">
        <f t="shared" si="3"/>
        <v>0</v>
      </c>
      <c r="Y10" s="190"/>
      <c r="Z10" s="287">
        <v>0</v>
      </c>
      <c r="AA10" s="287">
        <v>0</v>
      </c>
      <c r="AC10" s="130">
        <f t="shared" si="4"/>
        <v>0</v>
      </c>
      <c r="AD10" s="179">
        <f>SUM(I10,N10,S10,X10,AC10)</f>
        <v>0</v>
      </c>
      <c r="AE10" s="87" t="s">
        <v>69</v>
      </c>
    </row>
    <row r="11" spans="1:88" ht="14.5" x14ac:dyDescent="0.35">
      <c r="A11" s="21">
        <v>9</v>
      </c>
      <c r="B11" s="5" t="s">
        <v>14</v>
      </c>
      <c r="C11" s="286" t="s">
        <v>115</v>
      </c>
      <c r="D11" s="140">
        <v>0</v>
      </c>
      <c r="E11" s="190"/>
      <c r="F11" s="287">
        <v>0</v>
      </c>
      <c r="G11" s="287">
        <v>0</v>
      </c>
      <c r="I11" s="130">
        <f t="shared" si="0"/>
        <v>0</v>
      </c>
      <c r="J11" s="190"/>
      <c r="K11" s="287">
        <v>0</v>
      </c>
      <c r="L11" s="287">
        <v>0</v>
      </c>
      <c r="N11" s="130">
        <f t="shared" si="1"/>
        <v>0</v>
      </c>
      <c r="O11" s="190"/>
      <c r="P11" s="287">
        <v>0</v>
      </c>
      <c r="Q11" s="287">
        <v>0</v>
      </c>
      <c r="S11" s="130">
        <f t="shared" si="2"/>
        <v>0</v>
      </c>
      <c r="T11" s="190"/>
      <c r="U11" s="287">
        <v>0</v>
      </c>
      <c r="V11" s="287">
        <v>0</v>
      </c>
      <c r="X11" s="130">
        <f t="shared" si="3"/>
        <v>0</v>
      </c>
      <c r="Y11" s="190"/>
      <c r="Z11" s="287">
        <v>0</v>
      </c>
      <c r="AA11" s="287">
        <v>0</v>
      </c>
      <c r="AC11" s="130">
        <f t="shared" si="4"/>
        <v>0</v>
      </c>
      <c r="AD11" s="179">
        <f>SUM(I11,N11,S11,X11,AC11)</f>
        <v>0</v>
      </c>
      <c r="AE11" s="87" t="s">
        <v>69</v>
      </c>
    </row>
    <row r="12" spans="1:88" ht="14.5" x14ac:dyDescent="0.35">
      <c r="A12" s="21">
        <v>9</v>
      </c>
      <c r="B12" s="5" t="s">
        <v>14</v>
      </c>
      <c r="C12" s="286" t="s">
        <v>115</v>
      </c>
      <c r="D12" s="140">
        <v>0</v>
      </c>
      <c r="E12" s="190"/>
      <c r="F12" s="287">
        <v>0</v>
      </c>
      <c r="G12" s="287">
        <v>0</v>
      </c>
      <c r="I12" s="130">
        <f t="shared" si="0"/>
        <v>0</v>
      </c>
      <c r="J12" s="190"/>
      <c r="K12" s="287">
        <v>0</v>
      </c>
      <c r="L12" s="287">
        <v>0</v>
      </c>
      <c r="N12" s="130">
        <f t="shared" si="1"/>
        <v>0</v>
      </c>
      <c r="O12" s="190"/>
      <c r="P12" s="287">
        <v>0</v>
      </c>
      <c r="Q12" s="287">
        <v>0</v>
      </c>
      <c r="S12" s="130">
        <f t="shared" si="2"/>
        <v>0</v>
      </c>
      <c r="T12" s="190"/>
      <c r="U12" s="287">
        <v>0</v>
      </c>
      <c r="V12" s="287">
        <v>0</v>
      </c>
      <c r="X12" s="130">
        <f t="shared" si="3"/>
        <v>0</v>
      </c>
      <c r="Y12" s="190"/>
      <c r="Z12" s="287">
        <v>0</v>
      </c>
      <c r="AA12" s="287">
        <v>0</v>
      </c>
      <c r="AC12" s="130">
        <f t="shared" si="4"/>
        <v>0</v>
      </c>
      <c r="AD12" s="179">
        <f>SUM(I12,N12,S12,X12,AC12)</f>
        <v>0</v>
      </c>
      <c r="AE12" s="87" t="s">
        <v>69</v>
      </c>
    </row>
    <row r="13" spans="1:88" ht="14.5" x14ac:dyDescent="0.35">
      <c r="A13" s="21">
        <v>9</v>
      </c>
      <c r="B13" s="5" t="s">
        <v>14</v>
      </c>
      <c r="C13" s="286" t="s">
        <v>115</v>
      </c>
      <c r="D13" s="140">
        <v>0</v>
      </c>
      <c r="E13" s="190"/>
      <c r="F13" s="287">
        <v>0</v>
      </c>
      <c r="G13" s="287">
        <v>0</v>
      </c>
      <c r="I13" s="130">
        <f t="shared" si="0"/>
        <v>0</v>
      </c>
      <c r="J13" s="190"/>
      <c r="K13" s="287">
        <v>0</v>
      </c>
      <c r="L13" s="287">
        <v>0</v>
      </c>
      <c r="N13" s="130">
        <f t="shared" si="1"/>
        <v>0</v>
      </c>
      <c r="O13" s="190"/>
      <c r="P13" s="287">
        <v>0</v>
      </c>
      <c r="Q13" s="287">
        <v>0</v>
      </c>
      <c r="S13" s="130">
        <f t="shared" si="2"/>
        <v>0</v>
      </c>
      <c r="T13" s="190"/>
      <c r="U13" s="287">
        <v>0</v>
      </c>
      <c r="V13" s="287">
        <v>0</v>
      </c>
      <c r="X13" s="130">
        <f t="shared" si="3"/>
        <v>0</v>
      </c>
      <c r="Y13" s="190"/>
      <c r="Z13" s="287">
        <v>0</v>
      </c>
      <c r="AA13" s="287">
        <v>0</v>
      </c>
      <c r="AC13" s="130">
        <f t="shared" si="4"/>
        <v>0</v>
      </c>
      <c r="AD13" s="179">
        <f t="shared" ref="AD13" si="5">SUM(I13,N13,S13,X13,AC13)</f>
        <v>0</v>
      </c>
      <c r="AE13" s="87" t="s">
        <v>69</v>
      </c>
    </row>
    <row r="14" spans="1:88" ht="14.5" x14ac:dyDescent="0.35">
      <c r="A14" s="21">
        <v>9</v>
      </c>
      <c r="B14" s="5" t="s">
        <v>82</v>
      </c>
      <c r="C14" s="286" t="s">
        <v>115</v>
      </c>
      <c r="D14" s="140">
        <v>0</v>
      </c>
      <c r="E14" s="190"/>
      <c r="F14" s="287">
        <v>0</v>
      </c>
      <c r="G14" s="287">
        <v>0</v>
      </c>
      <c r="I14" s="130">
        <f>IFERROR(($D14*(1))/$A14*(F14+G14),"-")</f>
        <v>0</v>
      </c>
      <c r="J14" s="190"/>
      <c r="K14" s="287">
        <v>0</v>
      </c>
      <c r="L14" s="287">
        <v>0</v>
      </c>
      <c r="N14" s="130">
        <f>IFERROR(($D14*(1+$A$3))/$A14*(K14+L14),"-")</f>
        <v>0</v>
      </c>
      <c r="O14" s="190"/>
      <c r="P14" s="287">
        <v>0</v>
      </c>
      <c r="Q14" s="287">
        <v>0</v>
      </c>
      <c r="S14" s="130">
        <f>IFERROR(($D14*(1+$A$3)*(1+$A$3))/$A14*(P14+Q14),"-")</f>
        <v>0</v>
      </c>
      <c r="T14" s="190"/>
      <c r="U14" s="287">
        <v>0</v>
      </c>
      <c r="V14" s="287">
        <v>0</v>
      </c>
      <c r="X14" s="130">
        <f t="shared" si="3"/>
        <v>0</v>
      </c>
      <c r="Y14" s="190"/>
      <c r="Z14" s="287">
        <v>0</v>
      </c>
      <c r="AA14" s="287">
        <v>0</v>
      </c>
      <c r="AC14" s="130">
        <f t="shared" si="4"/>
        <v>0</v>
      </c>
      <c r="AD14" s="179">
        <f>SUM(I14,N14,S14,X14,AC14)</f>
        <v>0</v>
      </c>
      <c r="AE14" s="87" t="s">
        <v>69</v>
      </c>
    </row>
    <row r="15" spans="1:88" x14ac:dyDescent="0.3">
      <c r="A15" s="174" t="s">
        <v>113</v>
      </c>
      <c r="B15" s="288"/>
      <c r="C15" s="288"/>
      <c r="D15" s="177"/>
      <c r="E15" s="284" t="s">
        <v>75</v>
      </c>
      <c r="F15" s="289"/>
      <c r="G15" s="289"/>
      <c r="H15" s="289"/>
      <c r="I15" s="343"/>
      <c r="J15" s="284" t="s">
        <v>75</v>
      </c>
      <c r="K15" s="289"/>
      <c r="L15" s="289"/>
      <c r="M15" s="289"/>
      <c r="N15" s="343"/>
      <c r="O15" s="284" t="s">
        <v>75</v>
      </c>
      <c r="P15" s="289"/>
      <c r="Q15" s="289"/>
      <c r="R15" s="289"/>
      <c r="S15" s="343"/>
      <c r="T15" s="284" t="s">
        <v>75</v>
      </c>
      <c r="U15" s="289"/>
      <c r="V15" s="289"/>
      <c r="W15" s="289"/>
      <c r="X15" s="343"/>
      <c r="Y15" s="284" t="s">
        <v>75</v>
      </c>
      <c r="Z15" s="289"/>
      <c r="AA15" s="289"/>
      <c r="AB15" s="289"/>
      <c r="AC15" s="343"/>
      <c r="AD15" s="176"/>
    </row>
    <row r="16" spans="1:88" ht="14.5" x14ac:dyDescent="0.35">
      <c r="A16" s="21">
        <v>12</v>
      </c>
      <c r="B16" s="5" t="s">
        <v>13</v>
      </c>
      <c r="C16" s="286" t="s">
        <v>115</v>
      </c>
      <c r="D16" s="140">
        <v>0</v>
      </c>
      <c r="E16" s="287">
        <v>0</v>
      </c>
      <c r="F16" s="190"/>
      <c r="G16" s="190"/>
      <c r="I16" s="130">
        <f t="shared" ref="I16:I18" si="6">IFERROR(($D16*(1))/$A16*(E16),"-")</f>
        <v>0</v>
      </c>
      <c r="J16" s="287">
        <v>0</v>
      </c>
      <c r="K16" s="190"/>
      <c r="L16" s="190"/>
      <c r="N16" s="130">
        <f t="shared" ref="N16:N18" si="7">IFERROR(($D16*(1+$A$3))/$A16*(J16),"-")</f>
        <v>0</v>
      </c>
      <c r="O16" s="287">
        <v>0</v>
      </c>
      <c r="P16" s="190"/>
      <c r="Q16" s="190"/>
      <c r="S16" s="130">
        <f t="shared" ref="S16:S18" si="8">IFERROR(($D16*(1+$A$3)*(1+$A$3))/$A16*(O16),"-")</f>
        <v>0</v>
      </c>
      <c r="T16" s="287">
        <v>0</v>
      </c>
      <c r="U16" s="190"/>
      <c r="V16" s="190"/>
      <c r="X16" s="130">
        <f t="shared" ref="X16:X18" si="9">IFERROR(($D16*(1+$A$3)*(1+$A$3)*(1+$A$3))/$A16*(T16),"-")</f>
        <v>0</v>
      </c>
      <c r="Y16" s="287">
        <v>0</v>
      </c>
      <c r="Z16" s="190"/>
      <c r="AA16" s="190"/>
      <c r="AB16" s="43"/>
      <c r="AC16" s="130">
        <f t="shared" ref="AC16:AC18" si="10">IFERROR(($D16*(1+$A$3)*(1+$A$3)*(1+$A$3)*(1+$A$3))/$A16*(Y16),"-")</f>
        <v>0</v>
      </c>
      <c r="AD16" s="179">
        <f>SUM(I16,N16,S16,X16,AC16)</f>
        <v>0</v>
      </c>
      <c r="AE16" s="87" t="s">
        <v>69</v>
      </c>
    </row>
    <row r="17" spans="1:88" ht="14.5" x14ac:dyDescent="0.35">
      <c r="A17" s="21">
        <v>12</v>
      </c>
      <c r="B17" s="5" t="s">
        <v>13</v>
      </c>
      <c r="C17" s="286" t="s">
        <v>115</v>
      </c>
      <c r="D17" s="140">
        <v>0</v>
      </c>
      <c r="E17" s="287">
        <v>0</v>
      </c>
      <c r="F17" s="190"/>
      <c r="G17" s="190"/>
      <c r="I17" s="130">
        <f t="shared" si="6"/>
        <v>0</v>
      </c>
      <c r="J17" s="287">
        <v>0</v>
      </c>
      <c r="K17" s="190"/>
      <c r="L17" s="190"/>
      <c r="N17" s="130">
        <f t="shared" si="7"/>
        <v>0</v>
      </c>
      <c r="O17" s="287">
        <v>0</v>
      </c>
      <c r="P17" s="190"/>
      <c r="Q17" s="190"/>
      <c r="S17" s="130">
        <f t="shared" si="8"/>
        <v>0</v>
      </c>
      <c r="T17" s="287">
        <v>0</v>
      </c>
      <c r="U17" s="190"/>
      <c r="V17" s="190"/>
      <c r="X17" s="130">
        <f t="shared" si="9"/>
        <v>0</v>
      </c>
      <c r="Y17" s="287">
        <v>0</v>
      </c>
      <c r="Z17" s="190"/>
      <c r="AA17" s="190"/>
      <c r="AB17" s="43"/>
      <c r="AC17" s="130">
        <f t="shared" si="10"/>
        <v>0</v>
      </c>
      <c r="AD17" s="179">
        <f t="shared" ref="AD17:AD19" si="11">SUM(I17,N17,S17,X17,AC17)</f>
        <v>0</v>
      </c>
      <c r="AE17" s="87" t="s">
        <v>69</v>
      </c>
    </row>
    <row r="18" spans="1:88" ht="14.5" x14ac:dyDescent="0.35">
      <c r="A18" s="21">
        <v>12</v>
      </c>
      <c r="B18" s="5" t="s">
        <v>13</v>
      </c>
      <c r="C18" s="286" t="s">
        <v>115</v>
      </c>
      <c r="D18" s="140">
        <v>0</v>
      </c>
      <c r="E18" s="287">
        <v>0</v>
      </c>
      <c r="F18" s="190"/>
      <c r="G18" s="190"/>
      <c r="I18" s="130">
        <f t="shared" si="6"/>
        <v>0</v>
      </c>
      <c r="J18" s="287">
        <v>0</v>
      </c>
      <c r="K18" s="190"/>
      <c r="L18" s="190"/>
      <c r="N18" s="130">
        <f t="shared" si="7"/>
        <v>0</v>
      </c>
      <c r="O18" s="287">
        <v>0</v>
      </c>
      <c r="P18" s="190"/>
      <c r="Q18" s="190"/>
      <c r="S18" s="130">
        <f t="shared" si="8"/>
        <v>0</v>
      </c>
      <c r="T18" s="287">
        <v>0</v>
      </c>
      <c r="U18" s="190"/>
      <c r="V18" s="190"/>
      <c r="X18" s="130">
        <f t="shared" si="9"/>
        <v>0</v>
      </c>
      <c r="Y18" s="287">
        <v>0</v>
      </c>
      <c r="Z18" s="190"/>
      <c r="AA18" s="190"/>
      <c r="AB18" s="43"/>
      <c r="AC18" s="130">
        <f t="shared" si="10"/>
        <v>0</v>
      </c>
      <c r="AD18" s="179">
        <f t="shared" ref="AD18" si="12">SUM(I18,N18,S18,X18,AC18)</f>
        <v>0</v>
      </c>
      <c r="AE18" s="87" t="s">
        <v>69</v>
      </c>
    </row>
    <row r="19" spans="1:88" ht="14.5" x14ac:dyDescent="0.35">
      <c r="A19" s="21">
        <v>12</v>
      </c>
      <c r="B19" s="5" t="s">
        <v>14</v>
      </c>
      <c r="C19" s="286" t="s">
        <v>115</v>
      </c>
      <c r="D19" s="140">
        <v>0</v>
      </c>
      <c r="E19" s="287">
        <v>0</v>
      </c>
      <c r="F19" s="190"/>
      <c r="G19" s="190"/>
      <c r="I19" s="130">
        <f>IFERROR(($D19*(1))/$A19*(E19),"-")</f>
        <v>0</v>
      </c>
      <c r="J19" s="287">
        <v>0</v>
      </c>
      <c r="K19" s="190"/>
      <c r="L19" s="190"/>
      <c r="N19" s="130">
        <f>IFERROR(($D19*(1+$A$3))/$A19*(J19),"-")</f>
        <v>0</v>
      </c>
      <c r="O19" s="287">
        <v>0</v>
      </c>
      <c r="P19" s="190"/>
      <c r="Q19" s="190"/>
      <c r="S19" s="130">
        <f>IFERROR(($D19*(1+$A$3)*(1+$A$3))/$A19*(O19),"-")</f>
        <v>0</v>
      </c>
      <c r="T19" s="287">
        <v>0</v>
      </c>
      <c r="U19" s="190"/>
      <c r="V19" s="190"/>
      <c r="X19" s="130">
        <f>IFERROR(($D19*(1+$A$3)*(1+$A$3)*(1+$A$3))/$A19*(T19),"-")</f>
        <v>0</v>
      </c>
      <c r="Y19" s="287">
        <v>0</v>
      </c>
      <c r="Z19" s="190"/>
      <c r="AA19" s="190"/>
      <c r="AB19" s="43"/>
      <c r="AC19" s="130">
        <f>IFERROR(($D19*(1+$A$3)*(1+$A$3)*(1+$A$3)*(1+$A$3))/$A19*(Y19),"-")</f>
        <v>0</v>
      </c>
      <c r="AD19" s="179">
        <f t="shared" si="11"/>
        <v>0</v>
      </c>
      <c r="AE19" s="87" t="s">
        <v>69</v>
      </c>
    </row>
    <row r="20" spans="1:88" s="20" customFormat="1" x14ac:dyDescent="0.3">
      <c r="A20" s="13" t="s">
        <v>15</v>
      </c>
      <c r="B20" s="14"/>
      <c r="C20" s="14"/>
      <c r="D20" s="15"/>
      <c r="E20" s="70" t="s">
        <v>75</v>
      </c>
      <c r="F20" s="70"/>
      <c r="G20" s="70"/>
      <c r="H20" s="17"/>
      <c r="I20" s="151">
        <f>SUM(I21,I22,I23,I27,I32,I33,I34)</f>
        <v>0</v>
      </c>
      <c r="J20" s="70" t="s">
        <v>75</v>
      </c>
      <c r="K20" s="16"/>
      <c r="L20" s="16"/>
      <c r="M20" s="17"/>
      <c r="N20" s="151">
        <f>SUM(N21,N22,N23,N27,N32,N33,N34)</f>
        <v>0</v>
      </c>
      <c r="O20" s="70" t="s">
        <v>75</v>
      </c>
      <c r="P20" s="16"/>
      <c r="Q20" s="16"/>
      <c r="R20" s="17"/>
      <c r="S20" s="151">
        <f>SUM(S21,S22,S23,S27,S32,S33,S34)</f>
        <v>0</v>
      </c>
      <c r="T20" s="70" t="s">
        <v>75</v>
      </c>
      <c r="U20" s="16"/>
      <c r="V20" s="16"/>
      <c r="W20" s="17"/>
      <c r="X20" s="151">
        <f>SUM(X21,X22,X23,X27,X32,X33,X34)</f>
        <v>0</v>
      </c>
      <c r="Y20" s="70" t="s">
        <v>75</v>
      </c>
      <c r="Z20" s="16"/>
      <c r="AA20" s="16"/>
      <c r="AB20" s="17"/>
      <c r="AC20" s="151">
        <f>SUM(AC21,AC22,AC23,AC27,AC32,AC33,AC34)</f>
        <v>0</v>
      </c>
      <c r="AD20" s="146">
        <f t="shared" ref="AD20:AD30" si="13">SUM(I20,N20,S20,X20,AC20)</f>
        <v>0</v>
      </c>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row>
    <row r="21" spans="1:88" ht="14.5" x14ac:dyDescent="0.35">
      <c r="A21" s="131" t="s">
        <v>114</v>
      </c>
      <c r="B21" s="290">
        <v>0</v>
      </c>
      <c r="C21" s="5" t="s">
        <v>76</v>
      </c>
      <c r="D21" s="140">
        <v>0</v>
      </c>
      <c r="E21" s="287">
        <v>0</v>
      </c>
      <c r="F21" s="190"/>
      <c r="G21" s="190"/>
      <c r="I21" s="130">
        <f>(($D21/12)*E21)*$B$21</f>
        <v>0</v>
      </c>
      <c r="J21" s="287">
        <v>0</v>
      </c>
      <c r="K21" s="190"/>
      <c r="L21" s="190"/>
      <c r="N21" s="130">
        <f>(($D21/12)*J21)*$B$21</f>
        <v>0</v>
      </c>
      <c r="O21" s="287">
        <v>0</v>
      </c>
      <c r="P21" s="190"/>
      <c r="Q21" s="190"/>
      <c r="S21" s="130">
        <f>(($D21/12)*O21)*$B$21</f>
        <v>0</v>
      </c>
      <c r="T21" s="287">
        <v>0</v>
      </c>
      <c r="U21" s="190"/>
      <c r="V21" s="190"/>
      <c r="X21" s="130">
        <f>(($D21/12)*T21)*$B$21</f>
        <v>0</v>
      </c>
      <c r="Y21" s="287">
        <v>0</v>
      </c>
      <c r="Z21" s="190"/>
      <c r="AA21" s="190"/>
      <c r="AB21" s="43"/>
      <c r="AC21" s="130">
        <f>(($D21/12)*Y21)*$B$21</f>
        <v>0</v>
      </c>
      <c r="AD21" s="179">
        <f t="shared" si="13"/>
        <v>0</v>
      </c>
    </row>
    <row r="22" spans="1:88" ht="14.5" x14ac:dyDescent="0.35">
      <c r="A22" s="131" t="s">
        <v>114</v>
      </c>
      <c r="B22" s="290">
        <v>0</v>
      </c>
      <c r="C22" s="5" t="s">
        <v>77</v>
      </c>
      <c r="D22" s="140">
        <v>0</v>
      </c>
      <c r="E22" s="287">
        <v>0</v>
      </c>
      <c r="F22" s="190"/>
      <c r="G22" s="190"/>
      <c r="I22" s="130">
        <f>IFERROR(($D22*(1))/12*(E22),"-")</f>
        <v>0</v>
      </c>
      <c r="J22" s="287">
        <v>0</v>
      </c>
      <c r="K22" s="190"/>
      <c r="L22" s="190"/>
      <c r="N22" s="130">
        <f>IFERROR(($D22*(1+$A$3))/12*(J22),"-")</f>
        <v>0</v>
      </c>
      <c r="O22" s="287">
        <v>0</v>
      </c>
      <c r="P22" s="190"/>
      <c r="Q22" s="190"/>
      <c r="S22" s="130">
        <f>IFERROR(($D22*(1+$A$3)*(1+$A$3))/12*(O22),"-")</f>
        <v>0</v>
      </c>
      <c r="T22" s="287">
        <v>0</v>
      </c>
      <c r="U22" s="190"/>
      <c r="V22" s="190"/>
      <c r="X22" s="130">
        <f>IFERROR(($D22*(1+$A$3)*(1+$A$3)*(1+$A$3))/12*(T22),"-")</f>
        <v>0</v>
      </c>
      <c r="Y22" s="287">
        <v>0</v>
      </c>
      <c r="Z22" s="190"/>
      <c r="AA22" s="190"/>
      <c r="AB22" s="43"/>
      <c r="AC22" s="130">
        <f>IFERROR(($D22*(1+$A$3)*(1+$A$3)*(1+$A$3)*(1+$A$3))/12*(Y22),"-")</f>
        <v>0</v>
      </c>
      <c r="AD22" s="179">
        <f>SUM(I22,N22,S22,X22,AC22)</f>
        <v>0</v>
      </c>
    </row>
    <row r="23" spans="1:88" x14ac:dyDescent="0.3">
      <c r="A23" s="291">
        <f>SUM(A24:A26)</f>
        <v>0</v>
      </c>
      <c r="B23" s="288" t="s">
        <v>78</v>
      </c>
      <c r="C23" s="288"/>
      <c r="D23" s="292"/>
      <c r="E23" s="283">
        <f>SUM(E24:E26)</f>
        <v>0</v>
      </c>
      <c r="F23" s="293" t="s">
        <v>118</v>
      </c>
      <c r="G23" s="294"/>
      <c r="H23" s="295"/>
      <c r="I23" s="175">
        <f>SUM(I24:I26)</f>
        <v>0</v>
      </c>
      <c r="J23" s="283">
        <f>SUM(J24:J26)</f>
        <v>0</v>
      </c>
      <c r="K23" s="294"/>
      <c r="L23" s="294"/>
      <c r="M23" s="295"/>
      <c r="N23" s="175">
        <f>SUM(N24:N26)</f>
        <v>0</v>
      </c>
      <c r="O23" s="283">
        <f>SUM(O24:O26)</f>
        <v>0</v>
      </c>
      <c r="P23" s="294"/>
      <c r="Q23" s="294"/>
      <c r="R23" s="295"/>
      <c r="S23" s="175">
        <f>SUM(S24:S26)</f>
        <v>0</v>
      </c>
      <c r="T23" s="283">
        <f>SUM(T24:T26)</f>
        <v>0</v>
      </c>
      <c r="U23" s="294"/>
      <c r="V23" s="294"/>
      <c r="W23" s="295"/>
      <c r="X23" s="175">
        <f>SUM(X24:X26)</f>
        <v>0</v>
      </c>
      <c r="Y23" s="283">
        <f>SUM(Y24:Y26)</f>
        <v>0</v>
      </c>
      <c r="Z23" s="283"/>
      <c r="AA23" s="283"/>
      <c r="AB23" s="285"/>
      <c r="AC23" s="175">
        <f>SUM(AC24:AC26)</f>
        <v>0</v>
      </c>
      <c r="AD23" s="176">
        <f t="shared" si="13"/>
        <v>0</v>
      </c>
      <c r="AE23" s="357"/>
    </row>
    <row r="24" spans="1:88" ht="14.5" x14ac:dyDescent="0.35">
      <c r="A24" s="225">
        <f>COUNTIF(E24,"&gt;0")</f>
        <v>0</v>
      </c>
      <c r="B24" s="286" t="s">
        <v>115</v>
      </c>
      <c r="D24" s="140">
        <v>0</v>
      </c>
      <c r="E24" s="287">
        <v>0</v>
      </c>
      <c r="F24" s="190"/>
      <c r="G24" s="190"/>
      <c r="I24" s="130">
        <f>IFERROR(($D24*(1))/12*(E24),"-")</f>
        <v>0</v>
      </c>
      <c r="J24" s="287">
        <v>0</v>
      </c>
      <c r="K24" s="190"/>
      <c r="L24" s="190"/>
      <c r="N24" s="130">
        <f>IFERROR(($D24*(1+$A$3))/12*(J24),"-")</f>
        <v>0</v>
      </c>
      <c r="O24" s="287">
        <v>0</v>
      </c>
      <c r="P24" s="190"/>
      <c r="Q24" s="190"/>
      <c r="S24" s="130">
        <f>IFERROR(($D24*(1+$A$3)*(1+$A$3))/12*(O24),"-")</f>
        <v>0</v>
      </c>
      <c r="T24" s="287">
        <v>0</v>
      </c>
      <c r="U24" s="190"/>
      <c r="V24" s="190"/>
      <c r="X24" s="130">
        <f>IFERROR(($D24*(1+$A$3)*(1+$A$3)*(1+$A$3))/12*(T24),"-")</f>
        <v>0</v>
      </c>
      <c r="Y24" s="287">
        <v>0</v>
      </c>
      <c r="Z24" s="190"/>
      <c r="AA24" s="190"/>
      <c r="AB24" s="43"/>
      <c r="AC24" s="130">
        <f>IFERROR(($D24*(1+$A$3)*(1+$A$3)*(1+$A$3)*(1+$A$3))/12*(Y24),"-")</f>
        <v>0</v>
      </c>
      <c r="AD24" s="179">
        <f>SUM(I24,N24,S24,X24,AC24)</f>
        <v>0</v>
      </c>
      <c r="AE24" s="87" t="s">
        <v>69</v>
      </c>
    </row>
    <row r="25" spans="1:88" ht="14.5" x14ac:dyDescent="0.35">
      <c r="A25" s="225">
        <f t="shared" ref="A25:A26" si="14">COUNTIF(E25,"&gt;0")</f>
        <v>0</v>
      </c>
      <c r="B25" s="286" t="s">
        <v>115</v>
      </c>
      <c r="D25" s="140">
        <v>0</v>
      </c>
      <c r="E25" s="287">
        <v>0</v>
      </c>
      <c r="F25" s="190"/>
      <c r="G25" s="190"/>
      <c r="I25" s="130">
        <f>IFERROR(($D25*(1))/12*(E25),"-")</f>
        <v>0</v>
      </c>
      <c r="J25" s="287">
        <v>0</v>
      </c>
      <c r="K25" s="190"/>
      <c r="L25" s="190"/>
      <c r="N25" s="130">
        <f>IFERROR(($D25*(1+$A$3))/12*(J25),"-")</f>
        <v>0</v>
      </c>
      <c r="O25" s="287">
        <v>0</v>
      </c>
      <c r="P25" s="190"/>
      <c r="Q25" s="190"/>
      <c r="S25" s="130">
        <f>IFERROR(($D25*(1+$A$3)*(1+$A$3))/12*(O25),"-")</f>
        <v>0</v>
      </c>
      <c r="T25" s="287">
        <v>0</v>
      </c>
      <c r="U25" s="190"/>
      <c r="V25" s="190"/>
      <c r="X25" s="130">
        <f>IFERROR(($D25*(1+$A$3)*(1+$A$3)*(1+$A$3))/12*(T25),"-")</f>
        <v>0</v>
      </c>
      <c r="Y25" s="287">
        <v>0</v>
      </c>
      <c r="Z25" s="190"/>
      <c r="AA25" s="190"/>
      <c r="AB25" s="43"/>
      <c r="AC25" s="130">
        <f>IFERROR(($D25*(1+$A$3)*(1+$A$3)*(1+$A$3)*(1+$A$3))/12*(Y25),"-")</f>
        <v>0</v>
      </c>
      <c r="AD25" s="179">
        <f>SUM(I25,N25,S25,X25,AC25)</f>
        <v>0</v>
      </c>
      <c r="AE25" s="87" t="s">
        <v>69</v>
      </c>
    </row>
    <row r="26" spans="1:88" ht="14.5" x14ac:dyDescent="0.35">
      <c r="A26" s="225">
        <f t="shared" si="14"/>
        <v>0</v>
      </c>
      <c r="B26" s="286" t="s">
        <v>115</v>
      </c>
      <c r="D26" s="140">
        <v>0</v>
      </c>
      <c r="E26" s="287">
        <v>0</v>
      </c>
      <c r="F26" s="190"/>
      <c r="G26" s="190"/>
      <c r="I26" s="130">
        <f>IFERROR(($D26*(1))/12*(E26),"-")</f>
        <v>0</v>
      </c>
      <c r="J26" s="287">
        <v>0</v>
      </c>
      <c r="K26" s="190"/>
      <c r="L26" s="190"/>
      <c r="N26" s="130">
        <f>IFERROR(($D26*(1+$A$3))/12*(J26),"-")</f>
        <v>0</v>
      </c>
      <c r="O26" s="287">
        <v>0</v>
      </c>
      <c r="P26" s="190"/>
      <c r="Q26" s="190"/>
      <c r="S26" s="130">
        <f>IFERROR(($D26*(1+$A$3)*(1+$A$3))/12*(O26),"-")</f>
        <v>0</v>
      </c>
      <c r="T26" s="287">
        <v>0</v>
      </c>
      <c r="U26" s="190"/>
      <c r="V26" s="190"/>
      <c r="X26" s="130">
        <f>IFERROR(($D26*(1+$A$3)*(1+$A$3)*(1+$A$3))/12*(T26),"-")</f>
        <v>0</v>
      </c>
      <c r="Y26" s="287">
        <v>0</v>
      </c>
      <c r="Z26" s="190"/>
      <c r="AA26" s="190"/>
      <c r="AB26" s="43"/>
      <c r="AC26" s="130">
        <f>IFERROR(($D26*(1+$A$3)*(1+$A$3)*(1+$A$3)*(1+$A$3))/12*(Y26),"-")</f>
        <v>0</v>
      </c>
      <c r="AD26" s="179">
        <f>SUM(I26,N26,S26,X26,AC26)</f>
        <v>0</v>
      </c>
      <c r="AE26" s="87" t="s">
        <v>69</v>
      </c>
    </row>
    <row r="27" spans="1:88" x14ac:dyDescent="0.3">
      <c r="A27" s="174"/>
      <c r="B27" s="288" t="s">
        <v>79</v>
      </c>
      <c r="C27" s="288"/>
      <c r="D27" s="292"/>
      <c r="E27" s="296" t="s">
        <v>127</v>
      </c>
      <c r="F27" s="297" t="s">
        <v>10</v>
      </c>
      <c r="G27" s="297" t="s">
        <v>11</v>
      </c>
      <c r="H27" s="285"/>
      <c r="I27" s="175">
        <f>SUM(I28:I30)</f>
        <v>0</v>
      </c>
      <c r="J27" s="296" t="s">
        <v>127</v>
      </c>
      <c r="K27" s="297" t="s">
        <v>10</v>
      </c>
      <c r="L27" s="297" t="s">
        <v>11</v>
      </c>
      <c r="M27" s="285"/>
      <c r="N27" s="175">
        <f>SUM(N28:N30)</f>
        <v>0</v>
      </c>
      <c r="O27" s="296" t="s">
        <v>127</v>
      </c>
      <c r="P27" s="297" t="s">
        <v>10</v>
      </c>
      <c r="Q27" s="297" t="s">
        <v>11</v>
      </c>
      <c r="R27" s="285"/>
      <c r="S27" s="175">
        <f>SUM(S28:S30)</f>
        <v>0</v>
      </c>
      <c r="T27" s="296" t="s">
        <v>127</v>
      </c>
      <c r="U27" s="297" t="s">
        <v>10</v>
      </c>
      <c r="V27" s="297" t="s">
        <v>11</v>
      </c>
      <c r="W27" s="285"/>
      <c r="X27" s="175">
        <f>SUM(X28:X30)</f>
        <v>0</v>
      </c>
      <c r="Y27" s="296" t="s">
        <v>127</v>
      </c>
      <c r="Z27" s="297" t="s">
        <v>10</v>
      </c>
      <c r="AA27" s="297" t="s">
        <v>11</v>
      </c>
      <c r="AB27" s="285"/>
      <c r="AC27" s="175">
        <f>SUM(AC28:AC30)</f>
        <v>0</v>
      </c>
      <c r="AD27" s="176">
        <f t="shared" si="13"/>
        <v>0</v>
      </c>
    </row>
    <row r="28" spans="1:88" ht="12.5" x14ac:dyDescent="0.25">
      <c r="A28" s="131"/>
      <c r="B28" s="5" t="s">
        <v>142</v>
      </c>
      <c r="D28" s="391">
        <f>20000/10</f>
        <v>2000</v>
      </c>
      <c r="E28" s="298">
        <v>0</v>
      </c>
      <c r="F28" s="392">
        <v>10</v>
      </c>
      <c r="G28" s="393">
        <v>2</v>
      </c>
      <c r="I28" s="130">
        <f>IFERROR($D28*E28*(F28+G28),"-")</f>
        <v>0</v>
      </c>
      <c r="J28" s="298">
        <v>0</v>
      </c>
      <c r="K28" s="290">
        <v>0</v>
      </c>
      <c r="L28" s="290">
        <v>0</v>
      </c>
      <c r="N28" s="130">
        <f>J28*(K28+L28)*$D$28</f>
        <v>0</v>
      </c>
      <c r="O28" s="298">
        <v>0</v>
      </c>
      <c r="P28" s="290">
        <v>0</v>
      </c>
      <c r="Q28" s="290">
        <v>0</v>
      </c>
      <c r="S28" s="130">
        <f>O28*(P28+Q28)*$D$28</f>
        <v>0</v>
      </c>
      <c r="T28" s="298">
        <v>0</v>
      </c>
      <c r="U28" s="290">
        <v>0</v>
      </c>
      <c r="V28" s="290">
        <v>0</v>
      </c>
      <c r="X28" s="130">
        <f>T28*(U28+V28)*$D$28</f>
        <v>0</v>
      </c>
      <c r="Y28" s="298">
        <v>0</v>
      </c>
      <c r="Z28" s="290">
        <v>0</v>
      </c>
      <c r="AA28" s="290">
        <v>0</v>
      </c>
      <c r="AC28" s="130">
        <f>Y28*(Z28+AA28)*$D$28</f>
        <v>0</v>
      </c>
      <c r="AD28" s="179">
        <f t="shared" si="13"/>
        <v>0</v>
      </c>
      <c r="AE28" s="390" t="s">
        <v>153</v>
      </c>
    </row>
    <row r="29" spans="1:88" ht="12.5" x14ac:dyDescent="0.25">
      <c r="A29" s="131"/>
      <c r="B29" s="5" t="s">
        <v>143</v>
      </c>
      <c r="D29" s="391">
        <f>11500/10</f>
        <v>1150</v>
      </c>
      <c r="E29" s="298">
        <v>0</v>
      </c>
      <c r="F29" s="392">
        <v>10</v>
      </c>
      <c r="G29" s="393">
        <v>2</v>
      </c>
      <c r="I29" s="130">
        <f>IFERROR($D29*E29*(F29+G29),"-")</f>
        <v>0</v>
      </c>
      <c r="J29" s="298">
        <v>0</v>
      </c>
      <c r="K29" s="290">
        <v>0</v>
      </c>
      <c r="L29" s="290">
        <v>0</v>
      </c>
      <c r="N29" s="130">
        <f>J29*(K29+L29)*$D$29</f>
        <v>0</v>
      </c>
      <c r="O29" s="298">
        <v>0</v>
      </c>
      <c r="P29" s="290">
        <v>0</v>
      </c>
      <c r="Q29" s="290">
        <v>0</v>
      </c>
      <c r="S29" s="130">
        <f>O29*(P29+Q29)*$D$29</f>
        <v>0</v>
      </c>
      <c r="T29" s="298">
        <v>0</v>
      </c>
      <c r="U29" s="290">
        <v>0</v>
      </c>
      <c r="V29" s="290">
        <v>0</v>
      </c>
      <c r="X29" s="130">
        <f>T29*(U29+V29)*$D$29</f>
        <v>0</v>
      </c>
      <c r="Y29" s="298">
        <v>0</v>
      </c>
      <c r="Z29" s="290">
        <v>0</v>
      </c>
      <c r="AA29" s="290">
        <v>0</v>
      </c>
      <c r="AC29" s="130">
        <f>Y29*(Z29+AA29)*$D$29</f>
        <v>0</v>
      </c>
      <c r="AD29" s="179">
        <f t="shared" si="13"/>
        <v>0</v>
      </c>
    </row>
    <row r="30" spans="1:88" ht="12.5" x14ac:dyDescent="0.25">
      <c r="A30" s="131"/>
      <c r="B30" s="5" t="s">
        <v>144</v>
      </c>
      <c r="D30" s="391">
        <v>15</v>
      </c>
      <c r="E30" s="298">
        <v>0</v>
      </c>
      <c r="F30" s="290">
        <v>0</v>
      </c>
      <c r="G30" s="2" t="s">
        <v>84</v>
      </c>
      <c r="I30" s="130">
        <f>IFERROR($D30*$E30*F30,"-")</f>
        <v>0</v>
      </c>
      <c r="J30" s="298">
        <v>0</v>
      </c>
      <c r="K30" s="290">
        <v>0</v>
      </c>
      <c r="L30" s="2" t="s">
        <v>84</v>
      </c>
      <c r="N30" s="130">
        <f>IFERROR($D30*$J30*K30,"-")</f>
        <v>0</v>
      </c>
      <c r="O30" s="298">
        <v>0</v>
      </c>
      <c r="P30" s="290">
        <v>0</v>
      </c>
      <c r="Q30" s="2" t="s">
        <v>84</v>
      </c>
      <c r="S30" s="130">
        <f>IFERROR($D30*$O30*P30,"-")</f>
        <v>0</v>
      </c>
      <c r="T30" s="298">
        <v>0</v>
      </c>
      <c r="U30" s="290">
        <v>0</v>
      </c>
      <c r="V30" s="2" t="s">
        <v>84</v>
      </c>
      <c r="X30" s="130">
        <f>IFERROR($D30*$T30*U30,"-")</f>
        <v>0</v>
      </c>
      <c r="Y30" s="298">
        <v>0</v>
      </c>
      <c r="Z30" s="290">
        <v>0</v>
      </c>
      <c r="AA30" s="2" t="s">
        <v>84</v>
      </c>
      <c r="AC30" s="130">
        <f>IFERROR($D30*$Y30*Z30,"-")</f>
        <v>0</v>
      </c>
      <c r="AD30" s="179">
        <f t="shared" si="13"/>
        <v>0</v>
      </c>
    </row>
    <row r="31" spans="1:88" x14ac:dyDescent="0.3">
      <c r="A31" s="174"/>
      <c r="B31" s="288" t="s">
        <v>80</v>
      </c>
      <c r="C31" s="288"/>
      <c r="D31" s="282"/>
      <c r="E31" s="299"/>
      <c r="F31" s="299"/>
      <c r="G31" s="299"/>
      <c r="H31" s="300"/>
      <c r="I31" s="178"/>
      <c r="J31" s="293"/>
      <c r="K31" s="299"/>
      <c r="L31" s="299"/>
      <c r="M31" s="300"/>
      <c r="N31" s="178"/>
      <c r="O31" s="293"/>
      <c r="P31" s="299"/>
      <c r="Q31" s="299"/>
      <c r="R31" s="300"/>
      <c r="S31" s="178"/>
      <c r="T31" s="293"/>
      <c r="U31" s="299"/>
      <c r="V31" s="299"/>
      <c r="W31" s="300"/>
      <c r="X31" s="178"/>
      <c r="Y31" s="293"/>
      <c r="Z31" s="299"/>
      <c r="AA31" s="299"/>
      <c r="AB31" s="300"/>
      <c r="AC31" s="178"/>
      <c r="AD31" s="176"/>
    </row>
    <row r="32" spans="1:88" ht="12.5" x14ac:dyDescent="0.25">
      <c r="A32" s="131" t="s">
        <v>114</v>
      </c>
      <c r="B32" s="290">
        <v>0</v>
      </c>
      <c r="C32" s="5" t="s">
        <v>85</v>
      </c>
      <c r="D32" s="391">
        <v>10</v>
      </c>
      <c r="E32" s="2" t="s">
        <v>83</v>
      </c>
      <c r="F32" s="290">
        <v>0</v>
      </c>
      <c r="G32" s="2" t="s">
        <v>84</v>
      </c>
      <c r="I32" s="130">
        <f>IFERROR($D32*$B32*F32,"-")</f>
        <v>0</v>
      </c>
      <c r="J32" s="24"/>
      <c r="K32" s="290">
        <v>0</v>
      </c>
      <c r="L32" s="2" t="s">
        <v>84</v>
      </c>
      <c r="N32" s="130">
        <f>IFERROR($D32*$B32*K32,"-")</f>
        <v>0</v>
      </c>
      <c r="O32" s="24"/>
      <c r="P32" s="290">
        <v>0</v>
      </c>
      <c r="Q32" s="2" t="s">
        <v>84</v>
      </c>
      <c r="S32" s="130">
        <f>IFERROR($D32*$B32*P32,"-")</f>
        <v>0</v>
      </c>
      <c r="T32" s="24"/>
      <c r="U32" s="290">
        <v>0</v>
      </c>
      <c r="V32" s="2" t="s">
        <v>84</v>
      </c>
      <c r="X32" s="130">
        <f>IFERROR($D32*$B32*U32,"-")</f>
        <v>0</v>
      </c>
      <c r="Y32" s="24"/>
      <c r="Z32" s="290">
        <v>0</v>
      </c>
      <c r="AA32" s="2" t="s">
        <v>84</v>
      </c>
      <c r="AC32" s="130">
        <f>IFERROR($D32*$B32*Z32,"-")</f>
        <v>0</v>
      </c>
      <c r="AD32" s="179">
        <f>SUM(I32,N32,S32,X32,AC32)</f>
        <v>0</v>
      </c>
    </row>
    <row r="33" spans="1:88" ht="14.5" x14ac:dyDescent="0.35">
      <c r="A33" s="131" t="s">
        <v>114</v>
      </c>
      <c r="B33" s="290">
        <v>0</v>
      </c>
      <c r="C33" s="5" t="s">
        <v>81</v>
      </c>
      <c r="D33" s="140">
        <v>0</v>
      </c>
      <c r="E33" s="154">
        <v>0</v>
      </c>
      <c r="F33" s="190"/>
      <c r="G33" s="190"/>
      <c r="I33" s="130">
        <f>IFERROR(($D33*(1))*(E33),"-")</f>
        <v>0</v>
      </c>
      <c r="J33" s="154">
        <v>0</v>
      </c>
      <c r="K33" s="190"/>
      <c r="L33" s="190"/>
      <c r="N33" s="130">
        <f>IFERROR(($D33*(1+$A$3))*(J33),"-")</f>
        <v>0</v>
      </c>
      <c r="O33" s="154">
        <v>0</v>
      </c>
      <c r="P33" s="190"/>
      <c r="Q33" s="190"/>
      <c r="S33" s="130">
        <f>IFERROR(($D33*(1+$A$3)*(1+$A$3))*(O33),"-")</f>
        <v>0</v>
      </c>
      <c r="T33" s="154">
        <v>0</v>
      </c>
      <c r="U33" s="190"/>
      <c r="V33" s="190"/>
      <c r="X33" s="130">
        <f>IFERROR(($D33*(1+$A$3)*(1+$A$3)*(1+$A$3))*(T33),"-")</f>
        <v>0</v>
      </c>
      <c r="Y33" s="154">
        <v>0</v>
      </c>
      <c r="Z33" s="190"/>
      <c r="AA33" s="190"/>
      <c r="AC33" s="130">
        <f>IFERROR(($D33*(1+$A$3)*(1+$A$3)*(1+$A$3)*(1+$A$3))*(Y33),"-")</f>
        <v>0</v>
      </c>
      <c r="AD33" s="179">
        <f>SUM(I33,N33,S33,X33,AC33)</f>
        <v>0</v>
      </c>
    </row>
    <row r="34" spans="1:88" ht="14.5" x14ac:dyDescent="0.35">
      <c r="A34" s="131" t="s">
        <v>114</v>
      </c>
      <c r="B34" s="290">
        <v>0</v>
      </c>
      <c r="C34" s="5" t="s">
        <v>82</v>
      </c>
      <c r="D34" s="140">
        <v>0</v>
      </c>
      <c r="E34" s="154">
        <v>0</v>
      </c>
      <c r="F34" s="190"/>
      <c r="G34" s="190"/>
      <c r="I34" s="130">
        <f>IFERROR(($D34*(1))*(E34),"-")</f>
        <v>0</v>
      </c>
      <c r="J34" s="154">
        <v>0</v>
      </c>
      <c r="K34" s="190"/>
      <c r="L34" s="190"/>
      <c r="N34" s="130">
        <f>IFERROR(($D34*(1+$A$3))*(J34),"-")</f>
        <v>0</v>
      </c>
      <c r="O34" s="154">
        <v>0</v>
      </c>
      <c r="P34" s="190"/>
      <c r="Q34" s="190"/>
      <c r="S34" s="130">
        <f>IFERROR(($D34*(1+$A$3)*(1+$A$3))*(O34),"-")</f>
        <v>0</v>
      </c>
      <c r="T34" s="154">
        <v>0</v>
      </c>
      <c r="U34" s="190"/>
      <c r="V34" s="190"/>
      <c r="X34" s="130">
        <f>IFERROR(($D34*(1+$A$3)*(1+$A$3)*(1+$A$3))*(T34),"-")</f>
        <v>0</v>
      </c>
      <c r="Y34" s="154">
        <v>0</v>
      </c>
      <c r="Z34" s="190"/>
      <c r="AA34" s="190"/>
      <c r="AC34" s="130">
        <f>IFERROR(($D34*(1+$A$3)*(1+$A$3)*(1+$A$3)*(1+$A$3))*(Y34),"-")</f>
        <v>0</v>
      </c>
      <c r="AD34" s="179">
        <f t="shared" ref="AD34" si="15">SUM(I34,N34,S34,X34,AC34)</f>
        <v>0</v>
      </c>
    </row>
    <row r="35" spans="1:88" s="20" customFormat="1" x14ac:dyDescent="0.3">
      <c r="A35" s="26"/>
      <c r="B35" s="27" t="s">
        <v>25</v>
      </c>
      <c r="C35" s="27"/>
      <c r="D35" s="28"/>
      <c r="E35" s="29"/>
      <c r="F35" s="29"/>
      <c r="G35" s="29"/>
      <c r="H35" s="17"/>
      <c r="I35" s="181">
        <f>SUM(I6,I20)</f>
        <v>0</v>
      </c>
      <c r="J35" s="30"/>
      <c r="K35" s="29"/>
      <c r="L35" s="29"/>
      <c r="M35" s="17"/>
      <c r="N35" s="152">
        <f>SUM(N6,N20)</f>
        <v>0</v>
      </c>
      <c r="O35" s="30"/>
      <c r="P35" s="29"/>
      <c r="Q35" s="29"/>
      <c r="R35" s="17"/>
      <c r="S35" s="152">
        <f>SUM(S6,S20)</f>
        <v>0</v>
      </c>
      <c r="T35" s="30"/>
      <c r="U35" s="29"/>
      <c r="V35" s="29"/>
      <c r="W35" s="17"/>
      <c r="X35" s="152">
        <f>SUM(X6,X20)</f>
        <v>0</v>
      </c>
      <c r="Y35" s="30"/>
      <c r="Z35" s="29"/>
      <c r="AA35" s="29"/>
      <c r="AB35" s="17"/>
      <c r="AC35" s="152">
        <f>SUM(AC6,AC20)</f>
        <v>0</v>
      </c>
      <c r="AD35" s="146">
        <f>SUM(I35,N35,S35,X35,AC35)</f>
        <v>0</v>
      </c>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row>
    <row r="36" spans="1:88" s="32" customFormat="1" x14ac:dyDescent="0.3">
      <c r="A36" s="395" t="s">
        <v>16</v>
      </c>
      <c r="B36" s="301"/>
      <c r="C36" s="301"/>
      <c r="D36" s="384">
        <f>IF(AND(E4&gt;=DATE(2025,7,1),E4&lt;=DATE(2026,6,30)),39.3%,
IF(AND(E4&gt;=DATE(2026,7,1),E4&lt;=DATE(2027,6,30)),39.8%,
IF(AND(E4&gt;=DATE(2027,7,1),E4&lt;=DATE(2028,6,30)),40.3%,"")))</f>
        <v>0.39300000000000002</v>
      </c>
      <c r="E36" s="302"/>
      <c r="F36" s="302"/>
      <c r="G36" s="302"/>
      <c r="H36" s="303"/>
      <c r="I36" s="182">
        <f>(SUM(I$6,I$23,I$21,I$22,I$33,I$34))*$D36</f>
        <v>0</v>
      </c>
      <c r="J36" s="304"/>
      <c r="K36" s="305"/>
      <c r="L36" s="201">
        <f>D36+$A$4</f>
        <v>0.39800000000000002</v>
      </c>
      <c r="M36" s="303"/>
      <c r="N36" s="182">
        <f>(SUM(N$6,N$23,N$21,N$22,N$33,N$34))*($D36+0.5%)</f>
        <v>0</v>
      </c>
      <c r="O36" s="306"/>
      <c r="P36" s="302"/>
      <c r="Q36" s="201">
        <f>L$36+$A$4</f>
        <v>0.40300000000000002</v>
      </c>
      <c r="R36" s="303"/>
      <c r="S36" s="182">
        <f>(SUM(S$6,S$23,S$21,S$22,S$33,S$34))*($D36+1%)</f>
        <v>0</v>
      </c>
      <c r="T36" s="306"/>
      <c r="U36" s="302"/>
      <c r="V36" s="201">
        <f>Q$36+$A$4</f>
        <v>0.40799999999999997</v>
      </c>
      <c r="W36" s="303"/>
      <c r="X36" s="182">
        <f>(SUM(X$6,X$23,X$21,X$22,X$33,X$34))*($D36+1.5%)</f>
        <v>0</v>
      </c>
      <c r="Y36" s="306"/>
      <c r="Z36" s="302"/>
      <c r="AA36" s="201">
        <f>V$36+$A$4</f>
        <v>0.41299999999999998</v>
      </c>
      <c r="AB36" s="303"/>
      <c r="AC36" s="204">
        <f>(SUM(AC$6,AC$23,AC$21,AC$22,AC$33,AC$34))*($D36+2%)</f>
        <v>0</v>
      </c>
      <c r="AD36" s="344">
        <f>SUM(I36,N36,S36,X36,AC36)</f>
        <v>0</v>
      </c>
      <c r="AE36" s="394" t="s">
        <v>154</v>
      </c>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row>
    <row r="37" spans="1:88" s="39" customFormat="1" x14ac:dyDescent="0.3">
      <c r="A37" s="33"/>
      <c r="B37" s="34" t="s">
        <v>26</v>
      </c>
      <c r="C37" s="34"/>
      <c r="D37" s="35"/>
      <c r="E37" s="36"/>
      <c r="F37" s="36"/>
      <c r="G37" s="36"/>
      <c r="H37" s="37"/>
      <c r="I37" s="153">
        <f>SUM(I35:I36)</f>
        <v>0</v>
      </c>
      <c r="J37" s="38"/>
      <c r="K37" s="36"/>
      <c r="L37" s="36"/>
      <c r="M37" s="37"/>
      <c r="N37" s="153">
        <f>SUM(N35:N36)</f>
        <v>0</v>
      </c>
      <c r="O37" s="38"/>
      <c r="P37" s="36"/>
      <c r="Q37" s="36"/>
      <c r="R37" s="37"/>
      <c r="S37" s="153">
        <f>SUM(S35:S36)</f>
        <v>0</v>
      </c>
      <c r="T37" s="38"/>
      <c r="U37" s="36"/>
      <c r="V37" s="36"/>
      <c r="W37" s="37"/>
      <c r="X37" s="153">
        <f>SUM(X35:X36)</f>
        <v>0</v>
      </c>
      <c r="Y37" s="38"/>
      <c r="Z37" s="36"/>
      <c r="AA37" s="36"/>
      <c r="AB37" s="37"/>
      <c r="AC37" s="153">
        <f>SUM(AC35:AC36)</f>
        <v>0</v>
      </c>
      <c r="AD37" s="147">
        <f>SUM(I37,N37,S37,X37,AC37)</f>
        <v>0</v>
      </c>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row>
    <row r="38" spans="1:88" s="20" customFormat="1" x14ac:dyDescent="0.3">
      <c r="A38" s="13" t="s">
        <v>52</v>
      </c>
      <c r="B38" s="14"/>
      <c r="C38" s="14"/>
      <c r="D38" s="18"/>
      <c r="E38" s="16"/>
      <c r="F38" s="16"/>
      <c r="G38" s="16"/>
      <c r="H38" s="17"/>
      <c r="I38" s="151">
        <f>SUM(I39:I42)</f>
        <v>0</v>
      </c>
      <c r="J38" s="19"/>
      <c r="K38" s="16"/>
      <c r="L38" s="16"/>
      <c r="M38" s="17"/>
      <c r="N38" s="151">
        <f>SUM(N39:N42)</f>
        <v>0</v>
      </c>
      <c r="O38" s="19"/>
      <c r="P38" s="16"/>
      <c r="Q38" s="16"/>
      <c r="R38" s="17"/>
      <c r="S38" s="151">
        <f>SUM(S39:S42)</f>
        <v>0</v>
      </c>
      <c r="T38" s="19"/>
      <c r="U38" s="16"/>
      <c r="V38" s="16"/>
      <c r="W38" s="17"/>
      <c r="X38" s="151">
        <f>SUM(X39:X42)</f>
        <v>0</v>
      </c>
      <c r="Y38" s="19"/>
      <c r="Z38" s="16"/>
      <c r="AA38" s="16"/>
      <c r="AB38" s="17"/>
      <c r="AC38" s="151">
        <f>SUM(AC39:AC42)</f>
        <v>0</v>
      </c>
      <c r="AD38" s="146">
        <f>SUM(I38,N38,S38,X38,AC38)</f>
        <v>0</v>
      </c>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row>
    <row r="39" spans="1:88" ht="12.5" x14ac:dyDescent="0.25">
      <c r="A39" s="40">
        <v>1</v>
      </c>
      <c r="B39" s="371"/>
      <c r="C39" s="371"/>
      <c r="D39" s="140">
        <v>0</v>
      </c>
      <c r="E39" s="2" t="s">
        <v>86</v>
      </c>
      <c r="F39" s="290">
        <v>0</v>
      </c>
      <c r="G39" s="2" t="s">
        <v>87</v>
      </c>
      <c r="I39" s="130">
        <f>IFERROR($D39*F39,"-")</f>
        <v>0</v>
      </c>
      <c r="K39" s="290">
        <v>0</v>
      </c>
      <c r="L39" s="2" t="str">
        <f>$G$39</f>
        <v># units</v>
      </c>
      <c r="N39" s="130">
        <f>IFERROR($D39*K39,"-")</f>
        <v>0</v>
      </c>
      <c r="O39" s="25"/>
      <c r="P39" s="290">
        <v>0</v>
      </c>
      <c r="Q39" s="2" t="str">
        <f>$G$39</f>
        <v># units</v>
      </c>
      <c r="S39" s="130">
        <f>IFERROR($D39*P39,"-")</f>
        <v>0</v>
      </c>
      <c r="U39" s="290">
        <v>0</v>
      </c>
      <c r="V39" s="2" t="str">
        <f>$G$39</f>
        <v># units</v>
      </c>
      <c r="X39" s="130">
        <f>IFERROR($D39*U39,"-")</f>
        <v>0</v>
      </c>
      <c r="Y39" s="25"/>
      <c r="Z39" s="290">
        <v>0</v>
      </c>
      <c r="AA39" s="2" t="str">
        <f>$G$39</f>
        <v># units</v>
      </c>
      <c r="AC39" s="130">
        <f>IFERROR($D39*Z39,"-")</f>
        <v>0</v>
      </c>
      <c r="AD39" s="179">
        <f t="shared" ref="AD39:AD42" si="16">SUM(I39,N39,S39,X39,AC39)</f>
        <v>0</v>
      </c>
    </row>
    <row r="40" spans="1:88" ht="12.5" x14ac:dyDescent="0.25">
      <c r="A40" s="40">
        <v>2</v>
      </c>
      <c r="B40" s="371"/>
      <c r="C40" s="371"/>
      <c r="D40" s="140">
        <v>0</v>
      </c>
      <c r="E40" s="2" t="s">
        <v>86</v>
      </c>
      <c r="F40" s="290">
        <v>0</v>
      </c>
      <c r="G40" s="2" t="s">
        <v>87</v>
      </c>
      <c r="I40" s="130">
        <f t="shared" ref="I40:I42" si="17">IFERROR($D40*F40,"-")</f>
        <v>0</v>
      </c>
      <c r="K40" s="290">
        <v>0</v>
      </c>
      <c r="L40" s="2" t="str">
        <f t="shared" ref="L40:L42" si="18">$G$39</f>
        <v># units</v>
      </c>
      <c r="N40" s="130">
        <f t="shared" ref="N40:N42" si="19">IFERROR($D40*K40,"-")</f>
        <v>0</v>
      </c>
      <c r="O40" s="25"/>
      <c r="P40" s="290">
        <v>0</v>
      </c>
      <c r="Q40" s="2" t="str">
        <f t="shared" ref="Q40:Q42" si="20">$G$39</f>
        <v># units</v>
      </c>
      <c r="S40" s="130">
        <f t="shared" ref="S40:S42" si="21">IFERROR($D40*P40,"-")</f>
        <v>0</v>
      </c>
      <c r="U40" s="290">
        <v>0</v>
      </c>
      <c r="V40" s="2" t="str">
        <f t="shared" ref="V40:V42" si="22">$G$39</f>
        <v># units</v>
      </c>
      <c r="X40" s="130">
        <f t="shared" ref="X40:X42" si="23">IFERROR($D40*U40,"-")</f>
        <v>0</v>
      </c>
      <c r="Y40" s="25"/>
      <c r="Z40" s="290">
        <v>0</v>
      </c>
      <c r="AA40" s="2" t="str">
        <f t="shared" ref="AA40:AA42" si="24">$G$39</f>
        <v># units</v>
      </c>
      <c r="AC40" s="130">
        <f t="shared" ref="AC40:AC42" si="25">IFERROR($D40*Z40,"-")</f>
        <v>0</v>
      </c>
      <c r="AD40" s="179">
        <f t="shared" si="16"/>
        <v>0</v>
      </c>
    </row>
    <row r="41" spans="1:88" ht="12.5" x14ac:dyDescent="0.25">
      <c r="A41" s="40">
        <v>3</v>
      </c>
      <c r="B41" s="371"/>
      <c r="C41" s="371"/>
      <c r="D41" s="140">
        <v>0</v>
      </c>
      <c r="E41" s="2" t="s">
        <v>86</v>
      </c>
      <c r="F41" s="290">
        <v>0</v>
      </c>
      <c r="G41" s="2" t="s">
        <v>87</v>
      </c>
      <c r="I41" s="130">
        <f>IFERROR($D41*F41,"-")</f>
        <v>0</v>
      </c>
      <c r="K41" s="290">
        <v>0</v>
      </c>
      <c r="L41" s="2" t="str">
        <f t="shared" si="18"/>
        <v># units</v>
      </c>
      <c r="N41" s="130">
        <f t="shared" si="19"/>
        <v>0</v>
      </c>
      <c r="O41" s="25"/>
      <c r="P41" s="290">
        <v>0</v>
      </c>
      <c r="Q41" s="2" t="str">
        <f t="shared" si="20"/>
        <v># units</v>
      </c>
      <c r="S41" s="130">
        <f t="shared" si="21"/>
        <v>0</v>
      </c>
      <c r="U41" s="290">
        <v>0</v>
      </c>
      <c r="V41" s="2" t="str">
        <f t="shared" si="22"/>
        <v># units</v>
      </c>
      <c r="X41" s="130">
        <f t="shared" si="23"/>
        <v>0</v>
      </c>
      <c r="Y41" s="25"/>
      <c r="Z41" s="290">
        <v>0</v>
      </c>
      <c r="AA41" s="2" t="str">
        <f t="shared" si="24"/>
        <v># units</v>
      </c>
      <c r="AC41" s="130">
        <f t="shared" si="25"/>
        <v>0</v>
      </c>
      <c r="AD41" s="179">
        <f t="shared" si="16"/>
        <v>0</v>
      </c>
    </row>
    <row r="42" spans="1:88" ht="12.5" x14ac:dyDescent="0.25">
      <c r="A42" s="40">
        <v>4</v>
      </c>
      <c r="B42" s="371"/>
      <c r="C42" s="371"/>
      <c r="D42" s="140">
        <v>0</v>
      </c>
      <c r="E42" s="2" t="s">
        <v>86</v>
      </c>
      <c r="F42" s="290">
        <v>0</v>
      </c>
      <c r="G42" s="2" t="s">
        <v>87</v>
      </c>
      <c r="I42" s="130">
        <f t="shared" si="17"/>
        <v>0</v>
      </c>
      <c r="K42" s="290">
        <v>0</v>
      </c>
      <c r="L42" s="2" t="str">
        <f t="shared" si="18"/>
        <v># units</v>
      </c>
      <c r="N42" s="130">
        <f t="shared" si="19"/>
        <v>0</v>
      </c>
      <c r="O42" s="25"/>
      <c r="P42" s="290">
        <v>0</v>
      </c>
      <c r="Q42" s="2" t="str">
        <f t="shared" si="20"/>
        <v># units</v>
      </c>
      <c r="S42" s="130">
        <f t="shared" si="21"/>
        <v>0</v>
      </c>
      <c r="U42" s="290">
        <v>0</v>
      </c>
      <c r="V42" s="2" t="str">
        <f t="shared" si="22"/>
        <v># units</v>
      </c>
      <c r="X42" s="130">
        <f t="shared" si="23"/>
        <v>0</v>
      </c>
      <c r="Y42" s="25"/>
      <c r="Z42" s="290">
        <v>0</v>
      </c>
      <c r="AA42" s="2" t="str">
        <f t="shared" si="24"/>
        <v># units</v>
      </c>
      <c r="AC42" s="130">
        <f t="shared" si="25"/>
        <v>0</v>
      </c>
      <c r="AD42" s="179">
        <f t="shared" si="16"/>
        <v>0</v>
      </c>
    </row>
    <row r="43" spans="1:88" s="20" customFormat="1" x14ac:dyDescent="0.3">
      <c r="A43" s="13" t="s">
        <v>17</v>
      </c>
      <c r="B43" s="14"/>
      <c r="C43" s="14"/>
      <c r="D43" s="18"/>
      <c r="E43" s="16"/>
      <c r="F43" s="16"/>
      <c r="G43" s="16"/>
      <c r="H43" s="17"/>
      <c r="I43" s="151">
        <f>SUM(I44:I45)</f>
        <v>0</v>
      </c>
      <c r="J43" s="19"/>
      <c r="K43" s="16"/>
      <c r="L43" s="16"/>
      <c r="M43" s="17"/>
      <c r="N43" s="151">
        <f>SUM(N44:N45)</f>
        <v>0</v>
      </c>
      <c r="O43" s="19"/>
      <c r="P43" s="16"/>
      <c r="Q43" s="16"/>
      <c r="R43" s="17"/>
      <c r="S43" s="151">
        <f>SUM(S44:S45)</f>
        <v>0</v>
      </c>
      <c r="T43" s="19"/>
      <c r="U43" s="16"/>
      <c r="V43" s="16"/>
      <c r="W43" s="17"/>
      <c r="X43" s="151">
        <f>SUM(X44:X45)</f>
        <v>0</v>
      </c>
      <c r="Y43" s="19"/>
      <c r="Z43" s="16"/>
      <c r="AA43" s="16"/>
      <c r="AB43" s="17"/>
      <c r="AC43" s="151">
        <f>SUM(AC44:AC45)</f>
        <v>0</v>
      </c>
      <c r="AD43" s="146">
        <f>SUM(I43,N43,S43,X43,AC43)</f>
        <v>0</v>
      </c>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row>
    <row r="44" spans="1:88" ht="12.5" x14ac:dyDescent="0.25">
      <c r="A44" s="40"/>
      <c r="B44" s="5" t="s">
        <v>31</v>
      </c>
      <c r="E44" s="183"/>
      <c r="F44" s="24"/>
      <c r="G44" s="24"/>
      <c r="H44" s="43"/>
      <c r="I44" s="130">
        <f>Travel!L39</f>
        <v>0</v>
      </c>
      <c r="M44" s="43"/>
      <c r="N44" s="130">
        <f>Travel!M39</f>
        <v>0</v>
      </c>
      <c r="O44" s="25"/>
      <c r="P44" s="24"/>
      <c r="Q44" s="24"/>
      <c r="R44" s="43"/>
      <c r="S44" s="130">
        <f>Travel!N39</f>
        <v>0</v>
      </c>
      <c r="W44" s="43"/>
      <c r="X44" s="130">
        <f>Travel!O39</f>
        <v>0</v>
      </c>
      <c r="Y44" s="25"/>
      <c r="Z44" s="24"/>
      <c r="AA44" s="24"/>
      <c r="AB44" s="43"/>
      <c r="AC44" s="130">
        <f>Travel!P39</f>
        <v>0</v>
      </c>
      <c r="AD44" s="179">
        <f t="shared" ref="AD44:AD45" si="26">SUM(I44,N44,S44,X44,AC44)</f>
        <v>0</v>
      </c>
    </row>
    <row r="45" spans="1:88" ht="12.5" x14ac:dyDescent="0.25">
      <c r="A45" s="40"/>
      <c r="B45" s="5" t="s">
        <v>155</v>
      </c>
      <c r="E45" s="184"/>
      <c r="F45" s="24"/>
      <c r="G45" s="24"/>
      <c r="H45" s="43"/>
      <c r="I45" s="130">
        <f>Travel!L64</f>
        <v>0</v>
      </c>
      <c r="M45" s="43"/>
      <c r="N45" s="130">
        <f>Travel!M64</f>
        <v>0</v>
      </c>
      <c r="O45" s="25"/>
      <c r="P45" s="24"/>
      <c r="Q45" s="24"/>
      <c r="R45" s="43"/>
      <c r="S45" s="130">
        <f>Travel!N64</f>
        <v>0</v>
      </c>
      <c r="W45" s="43"/>
      <c r="X45" s="130">
        <f>Travel!O64</f>
        <v>0</v>
      </c>
      <c r="Y45" s="25"/>
      <c r="Z45" s="24"/>
      <c r="AA45" s="24"/>
      <c r="AB45" s="43"/>
      <c r="AC45" s="130">
        <f>Travel!P64</f>
        <v>0</v>
      </c>
      <c r="AD45" s="179">
        <f t="shared" si="26"/>
        <v>0</v>
      </c>
    </row>
    <row r="46" spans="1:88" s="32" customFormat="1" x14ac:dyDescent="0.3">
      <c r="A46" s="13" t="s">
        <v>18</v>
      </c>
      <c r="B46" s="31"/>
      <c r="C46" s="31"/>
      <c r="D46" s="15"/>
      <c r="E46" s="16"/>
      <c r="F46" s="16"/>
      <c r="G46" s="16"/>
      <c r="H46" s="17"/>
      <c r="I46" s="151">
        <f>SUM(I47:I50)</f>
        <v>0</v>
      </c>
      <c r="J46" s="19"/>
      <c r="K46" s="16"/>
      <c r="L46" s="16"/>
      <c r="M46" s="17"/>
      <c r="N46" s="151">
        <f>SUM(N47:N50)</f>
        <v>0</v>
      </c>
      <c r="O46" s="19"/>
      <c r="P46" s="16"/>
      <c r="Q46" s="16"/>
      <c r="R46" s="17"/>
      <c r="S46" s="151">
        <f>SUM(S47:S50)</f>
        <v>0</v>
      </c>
      <c r="T46" s="19"/>
      <c r="U46" s="16"/>
      <c r="V46" s="16"/>
      <c r="W46" s="17"/>
      <c r="X46" s="151">
        <f>SUM(X47:X50)</f>
        <v>0</v>
      </c>
      <c r="Y46" s="19"/>
      <c r="Z46" s="16"/>
      <c r="AA46" s="16"/>
      <c r="AB46" s="17"/>
      <c r="AC46" s="151">
        <f>SUM(AC47:AC50)</f>
        <v>0</v>
      </c>
      <c r="AD46" s="146">
        <f>SUM(I46,N46,S46,X46,AC46)</f>
        <v>0</v>
      </c>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row>
    <row r="47" spans="1:88" ht="12.5" x14ac:dyDescent="0.25">
      <c r="A47" s="40">
        <v>1</v>
      </c>
      <c r="B47" s="5" t="s">
        <v>88</v>
      </c>
      <c r="E47" s="183"/>
      <c r="F47" s="307">
        <f>SUM('Part Supp Costs'!F4)</f>
        <v>0</v>
      </c>
      <c r="G47" s="1" t="s">
        <v>110</v>
      </c>
      <c r="H47" s="308"/>
      <c r="I47" s="130">
        <f>SUM('Part Supp Costs'!H4:H10)</f>
        <v>0</v>
      </c>
      <c r="K47" s="307">
        <f>SUM('Part Supp Costs'!J4)</f>
        <v>0</v>
      </c>
      <c r="L47" s="1" t="str">
        <f>$G47</f>
        <v># people</v>
      </c>
      <c r="N47" s="130">
        <f>SUM('Part Supp Costs'!L4:L10)</f>
        <v>0</v>
      </c>
      <c r="O47" s="25"/>
      <c r="P47" s="307">
        <f>SUM('Part Supp Costs'!N4)</f>
        <v>0</v>
      </c>
      <c r="Q47" s="1" t="str">
        <f>$G47</f>
        <v># people</v>
      </c>
      <c r="S47" s="130">
        <f>SUM('Part Supp Costs'!P4:P10)</f>
        <v>0</v>
      </c>
      <c r="U47" s="307">
        <f>SUM('Part Supp Costs'!R4)</f>
        <v>0</v>
      </c>
      <c r="V47" s="1" t="str">
        <f>$G47</f>
        <v># people</v>
      </c>
      <c r="X47" s="130">
        <f>SUM('Part Supp Costs'!T4:T10)</f>
        <v>0</v>
      </c>
      <c r="Y47" s="25"/>
      <c r="Z47" s="307">
        <f>SUM('Part Supp Costs'!V4)</f>
        <v>0</v>
      </c>
      <c r="AA47" s="1" t="str">
        <f>$G47</f>
        <v># people</v>
      </c>
      <c r="AC47" s="130">
        <f>SUM('Part Supp Costs'!X4:X10)</f>
        <v>0</v>
      </c>
      <c r="AD47" s="239">
        <f>SUM(I47,N47,S47,X47,AC47)</f>
        <v>0</v>
      </c>
    </row>
    <row r="48" spans="1:88" ht="12.5" x14ac:dyDescent="0.25">
      <c r="A48" s="40">
        <v>2</v>
      </c>
      <c r="B48" s="5" t="s">
        <v>39</v>
      </c>
      <c r="E48" s="183"/>
      <c r="F48" s="307">
        <f>SUM('Part Supp Costs'!F11)</f>
        <v>0</v>
      </c>
      <c r="G48" s="1" t="s">
        <v>110</v>
      </c>
      <c r="I48" s="130">
        <f>SUM('Part Supp Costs'!H11:H17)</f>
        <v>0</v>
      </c>
      <c r="K48" s="307">
        <f>SUM('Part Supp Costs'!J11)</f>
        <v>0</v>
      </c>
      <c r="L48" s="1" t="str">
        <f>$G48</f>
        <v># people</v>
      </c>
      <c r="N48" s="130">
        <f>SUM('Part Supp Costs'!L11:L17)</f>
        <v>0</v>
      </c>
      <c r="O48" s="25"/>
      <c r="P48" s="307">
        <f>SUM('Part Supp Costs'!N11)</f>
        <v>0</v>
      </c>
      <c r="Q48" s="1" t="str">
        <f>$G48</f>
        <v># people</v>
      </c>
      <c r="S48" s="130">
        <f>SUM('Part Supp Costs'!P11:P17)</f>
        <v>0</v>
      </c>
      <c r="U48" s="307">
        <f>SUM('Part Supp Costs'!R11)</f>
        <v>0</v>
      </c>
      <c r="V48" s="1" t="str">
        <f>$G48</f>
        <v># people</v>
      </c>
      <c r="X48" s="130">
        <f>SUM('Part Supp Costs'!T11:T17)</f>
        <v>0</v>
      </c>
      <c r="Y48" s="25"/>
      <c r="Z48" s="307">
        <f>SUM('Part Supp Costs'!V11)</f>
        <v>0</v>
      </c>
      <c r="AA48" s="1" t="str">
        <f>$G48</f>
        <v># people</v>
      </c>
      <c r="AC48" s="130">
        <f>SUM('Part Supp Costs'!X11:X17)</f>
        <v>0</v>
      </c>
      <c r="AD48" s="239">
        <f t="shared" ref="AD48:AD50" si="27">SUM(I48,N48,S48,X48,AC48)</f>
        <v>0</v>
      </c>
    </row>
    <row r="49" spans="1:88" ht="12.5" x14ac:dyDescent="0.25">
      <c r="A49" s="40">
        <v>3</v>
      </c>
      <c r="B49" s="5" t="s">
        <v>89</v>
      </c>
      <c r="E49" s="183"/>
      <c r="F49" s="307">
        <f>SUM('Part Supp Costs'!F18)</f>
        <v>0</v>
      </c>
      <c r="G49" s="1" t="s">
        <v>110</v>
      </c>
      <c r="I49" s="130">
        <f>SUM('Part Supp Costs'!H18:H24)</f>
        <v>0</v>
      </c>
      <c r="K49" s="307">
        <f>SUM('Part Supp Costs'!J18)</f>
        <v>0</v>
      </c>
      <c r="L49" s="1" t="str">
        <f>$G49</f>
        <v># people</v>
      </c>
      <c r="N49" s="130">
        <f>SUM('Part Supp Costs'!L18:L24)</f>
        <v>0</v>
      </c>
      <c r="O49" s="25"/>
      <c r="P49" s="307">
        <f>SUM('Part Supp Costs'!N18)</f>
        <v>0</v>
      </c>
      <c r="Q49" s="1" t="str">
        <f>$G49</f>
        <v># people</v>
      </c>
      <c r="S49" s="130">
        <f>SUM('Part Supp Costs'!P18:P24)</f>
        <v>0</v>
      </c>
      <c r="U49" s="307">
        <f>SUM('Part Supp Costs'!R18)</f>
        <v>0</v>
      </c>
      <c r="V49" s="1" t="str">
        <f>$G49</f>
        <v># people</v>
      </c>
      <c r="X49" s="130">
        <f>SUM('Part Supp Costs'!T18:T24)</f>
        <v>0</v>
      </c>
      <c r="Y49" s="25"/>
      <c r="Z49" s="307">
        <f>SUM('Part Supp Costs'!V18)</f>
        <v>0</v>
      </c>
      <c r="AA49" s="1" t="str">
        <f>$G49</f>
        <v># people</v>
      </c>
      <c r="AC49" s="130">
        <f>SUM('Part Supp Costs'!X18:X24)</f>
        <v>0</v>
      </c>
      <c r="AD49" s="239">
        <f t="shared" si="27"/>
        <v>0</v>
      </c>
    </row>
    <row r="50" spans="1:88" s="41" customFormat="1" ht="12.5" x14ac:dyDescent="0.25">
      <c r="A50" s="40">
        <v>4</v>
      </c>
      <c r="B50" s="41" t="s">
        <v>82</v>
      </c>
      <c r="D50" s="8"/>
      <c r="E50" s="183"/>
      <c r="F50" s="307">
        <f>SUM('Part Supp Costs'!F25)</f>
        <v>0</v>
      </c>
      <c r="G50" s="1" t="s">
        <v>110</v>
      </c>
      <c r="H50" s="240"/>
      <c r="I50" s="130">
        <f>SUM('Part Supp Costs'!H25:H31)</f>
        <v>0</v>
      </c>
      <c r="J50" s="25"/>
      <c r="K50" s="307">
        <f>SUM('Part Supp Costs'!J25)</f>
        <v>0</v>
      </c>
      <c r="L50" s="1" t="str">
        <f>$G50</f>
        <v># people</v>
      </c>
      <c r="M50" s="23"/>
      <c r="N50" s="130">
        <f>SUM('Part Supp Costs'!L25:L31)</f>
        <v>0</v>
      </c>
      <c r="O50" s="25"/>
      <c r="P50" s="307">
        <f>SUM('Part Supp Costs'!N25)</f>
        <v>0</v>
      </c>
      <c r="Q50" s="1" t="str">
        <f>$G50</f>
        <v># people</v>
      </c>
      <c r="R50" s="23"/>
      <c r="S50" s="130">
        <f>SUM('Part Supp Costs'!P25:P31)</f>
        <v>0</v>
      </c>
      <c r="T50" s="25"/>
      <c r="U50" s="307">
        <f>SUM('Part Supp Costs'!R25)</f>
        <v>0</v>
      </c>
      <c r="V50" s="1" t="str">
        <f>$G50</f>
        <v># people</v>
      </c>
      <c r="W50" s="23"/>
      <c r="X50" s="130">
        <f>SUM('Part Supp Costs'!T25:T31)</f>
        <v>0</v>
      </c>
      <c r="Y50" s="25"/>
      <c r="Z50" s="307">
        <f>SUM('Part Supp Costs'!V25)</f>
        <v>0</v>
      </c>
      <c r="AA50" s="1" t="str">
        <f>$G50</f>
        <v># people</v>
      </c>
      <c r="AB50" s="23"/>
      <c r="AC50" s="130">
        <f>SUM('Part Supp Costs'!X25:X31)</f>
        <v>0</v>
      </c>
      <c r="AD50" s="239">
        <f t="shared" si="27"/>
        <v>0</v>
      </c>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row>
    <row r="51" spans="1:88" s="32" customFormat="1" x14ac:dyDescent="0.3">
      <c r="A51" s="13" t="s">
        <v>19</v>
      </c>
      <c r="B51" s="31"/>
      <c r="C51" s="31"/>
      <c r="D51" s="15"/>
      <c r="E51" s="16"/>
      <c r="F51" s="16"/>
      <c r="G51" s="16"/>
      <c r="H51" s="17"/>
      <c r="I51" s="72">
        <f>SUM(I52:I72)</f>
        <v>0</v>
      </c>
      <c r="J51" s="19"/>
      <c r="K51" s="16"/>
      <c r="L51" s="16"/>
      <c r="M51" s="17"/>
      <c r="N51" s="72">
        <f>SUM(N52:N72)</f>
        <v>0</v>
      </c>
      <c r="O51" s="19"/>
      <c r="P51" s="16"/>
      <c r="Q51" s="16"/>
      <c r="R51" s="17"/>
      <c r="S51" s="72">
        <f>SUM(S52:S72)</f>
        <v>0</v>
      </c>
      <c r="T51" s="19"/>
      <c r="U51" s="16"/>
      <c r="V51" s="16"/>
      <c r="W51" s="17"/>
      <c r="X51" s="72">
        <f>SUM(X52:X72)</f>
        <v>0</v>
      </c>
      <c r="Y51" s="19"/>
      <c r="Z51" s="16"/>
      <c r="AA51" s="16"/>
      <c r="AB51" s="17"/>
      <c r="AC51" s="72">
        <f>SUM(AC52:AC72)</f>
        <v>0</v>
      </c>
      <c r="AD51" s="146">
        <f>SUM(I51,N51,S51,X51,AC51)</f>
        <v>0</v>
      </c>
      <c r="AE51" s="158"/>
      <c r="AF51" s="87"/>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row>
    <row r="52" spans="1:88" ht="12.5" x14ac:dyDescent="0.25">
      <c r="A52" s="40">
        <v>1</v>
      </c>
      <c r="B52" s="5" t="s">
        <v>90</v>
      </c>
      <c r="E52" s="183"/>
      <c r="F52" s="24"/>
      <c r="G52" s="24"/>
      <c r="I52" s="262">
        <f>'Materials&amp;Supplies'!F9</f>
        <v>0</v>
      </c>
      <c r="N52" s="262">
        <f>'Materials&amp;Supplies'!F16</f>
        <v>0</v>
      </c>
      <c r="O52" s="25"/>
      <c r="P52" s="24"/>
      <c r="Q52" s="24"/>
      <c r="S52" s="262">
        <f>'Materials&amp;Supplies'!F23</f>
        <v>0</v>
      </c>
      <c r="X52" s="262">
        <f>'Materials&amp;Supplies'!F30</f>
        <v>0</v>
      </c>
      <c r="Y52" s="25"/>
      <c r="Z52" s="24"/>
      <c r="AA52" s="24"/>
      <c r="AC52" s="262">
        <f>'Materials&amp;Supplies'!F37</f>
        <v>0</v>
      </c>
      <c r="AD52" s="179">
        <f t="shared" ref="AD52:AD66" si="28">SUM(I52,N52,S52,X52,AC52)</f>
        <v>0</v>
      </c>
    </row>
    <row r="53" spans="1:88" ht="12.5" x14ac:dyDescent="0.25">
      <c r="A53" s="40">
        <v>2</v>
      </c>
      <c r="B53" s="5" t="s">
        <v>91</v>
      </c>
      <c r="E53" s="183"/>
      <c r="F53" s="24"/>
      <c r="G53" s="24"/>
      <c r="I53" s="166">
        <v>0</v>
      </c>
      <c r="N53" s="166">
        <v>0</v>
      </c>
      <c r="O53" s="25"/>
      <c r="P53" s="24"/>
      <c r="Q53" s="24"/>
      <c r="S53" s="166">
        <v>0</v>
      </c>
      <c r="X53" s="166">
        <v>0</v>
      </c>
      <c r="Y53" s="25"/>
      <c r="Z53" s="24"/>
      <c r="AA53" s="24"/>
      <c r="AC53" s="166">
        <v>0</v>
      </c>
      <c r="AD53" s="179">
        <f t="shared" si="28"/>
        <v>0</v>
      </c>
    </row>
    <row r="54" spans="1:88" ht="12.5" x14ac:dyDescent="0.25">
      <c r="A54" s="40">
        <v>3</v>
      </c>
      <c r="B54" s="5" t="s">
        <v>92</v>
      </c>
      <c r="E54" s="183"/>
      <c r="F54" s="24"/>
      <c r="G54" s="24"/>
      <c r="I54" s="166">
        <v>0</v>
      </c>
      <c r="N54" s="166">
        <v>0</v>
      </c>
      <c r="O54" s="25"/>
      <c r="P54" s="24"/>
      <c r="Q54" s="24"/>
      <c r="S54" s="166">
        <v>0</v>
      </c>
      <c r="X54" s="166">
        <v>0</v>
      </c>
      <c r="Y54" s="25"/>
      <c r="Z54" s="24"/>
      <c r="AA54" s="24"/>
      <c r="AC54" s="166">
        <v>0</v>
      </c>
      <c r="AD54" s="179">
        <f t="shared" si="28"/>
        <v>0</v>
      </c>
    </row>
    <row r="55" spans="1:88" s="397" customFormat="1" ht="12.5" x14ac:dyDescent="0.25">
      <c r="A55" s="396">
        <v>4</v>
      </c>
      <c r="B55" s="397" t="s">
        <v>93</v>
      </c>
      <c r="D55" s="398"/>
      <c r="E55" s="399"/>
      <c r="F55" s="400"/>
      <c r="G55" s="400"/>
      <c r="H55" s="401"/>
      <c r="I55" s="262">
        <v>0</v>
      </c>
      <c r="J55" s="402"/>
      <c r="K55" s="400"/>
      <c r="L55" s="400"/>
      <c r="M55" s="401"/>
      <c r="N55" s="262">
        <v>0</v>
      </c>
      <c r="O55" s="402"/>
      <c r="P55" s="400"/>
      <c r="Q55" s="400"/>
      <c r="R55" s="401"/>
      <c r="S55" s="262">
        <v>0</v>
      </c>
      <c r="T55" s="402"/>
      <c r="U55" s="400"/>
      <c r="V55" s="400"/>
      <c r="W55" s="401"/>
      <c r="X55" s="262">
        <v>0</v>
      </c>
      <c r="Y55" s="402"/>
      <c r="Z55" s="400"/>
      <c r="AA55" s="400"/>
      <c r="AB55" s="401"/>
      <c r="AC55" s="262">
        <v>0</v>
      </c>
      <c r="AD55" s="239">
        <f t="shared" si="28"/>
        <v>0</v>
      </c>
    </row>
    <row r="56" spans="1:88" ht="12.5" x14ac:dyDescent="0.25">
      <c r="A56" s="40">
        <v>5</v>
      </c>
      <c r="B56" s="5" t="s">
        <v>94</v>
      </c>
      <c r="D56" s="8" t="s">
        <v>146</v>
      </c>
      <c r="E56" s="183"/>
      <c r="F56" s="24"/>
      <c r="G56" s="24"/>
      <c r="I56" s="78">
        <f>SUM(F57:F66)</f>
        <v>0</v>
      </c>
      <c r="J56" s="24"/>
      <c r="N56" s="78">
        <f>SUM(K57:K66)</f>
        <v>0</v>
      </c>
      <c r="O56" s="25"/>
      <c r="P56" s="24"/>
      <c r="Q56" s="24"/>
      <c r="S56" s="78">
        <f>SUM(P57:P66)</f>
        <v>0</v>
      </c>
      <c r="T56" s="24"/>
      <c r="X56" s="78">
        <f>SUM(U57:U66)</f>
        <v>0</v>
      </c>
      <c r="Y56" s="25"/>
      <c r="Z56" s="24"/>
      <c r="AA56" s="24"/>
      <c r="AC56" s="78">
        <f>SUM(Z57:Z66)</f>
        <v>0</v>
      </c>
      <c r="AD56" s="179">
        <f t="shared" si="28"/>
        <v>0</v>
      </c>
      <c r="AF56" s="161"/>
    </row>
    <row r="57" spans="1:88" x14ac:dyDescent="0.3">
      <c r="A57" s="21"/>
      <c r="B57" s="5">
        <v>1</v>
      </c>
      <c r="C57" s="286" t="s">
        <v>67</v>
      </c>
      <c r="D57" s="286" t="s">
        <v>147</v>
      </c>
      <c r="E57" s="185" t="s">
        <v>62</v>
      </c>
      <c r="F57" s="358">
        <v>0</v>
      </c>
      <c r="G57" s="358"/>
      <c r="H57" s="42">
        <f>IF(F57&lt;=25000,+F57,25000)</f>
        <v>0</v>
      </c>
      <c r="I57" s="130"/>
      <c r="J57" s="309" t="s">
        <v>62</v>
      </c>
      <c r="K57" s="358">
        <v>0</v>
      </c>
      <c r="L57" s="358"/>
      <c r="M57" s="42">
        <f>IF(K57+H57&gt;=25000,25000-H57,K57)</f>
        <v>0</v>
      </c>
      <c r="N57" s="130"/>
      <c r="O57" s="309" t="s">
        <v>62</v>
      </c>
      <c r="P57" s="358">
        <v>0</v>
      </c>
      <c r="Q57" s="358"/>
      <c r="R57" s="42">
        <f>IF(P57+M57+H57&gt;=25000,25000-M57-H57,P57)</f>
        <v>0</v>
      </c>
      <c r="S57" s="130"/>
      <c r="T57" s="309" t="s">
        <v>62</v>
      </c>
      <c r="U57" s="358">
        <v>0</v>
      </c>
      <c r="V57" s="358"/>
      <c r="W57" s="42">
        <f>IF(U57+R57+M57+H57&gt;=25000,25000-R57-M57-H57,U57)</f>
        <v>0</v>
      </c>
      <c r="X57" s="130"/>
      <c r="Y57" s="309" t="s">
        <v>62</v>
      </c>
      <c r="Z57" s="358">
        <v>0</v>
      </c>
      <c r="AA57" s="358"/>
      <c r="AB57" s="42">
        <f>IF(Z57+W57+R57+M57+H57&gt;=25000,25000-W57-R57-M57-H57,Z57)</f>
        <v>0</v>
      </c>
      <c r="AC57" s="130"/>
      <c r="AD57" s="179">
        <f>SUM(I57,N57,S57,X57,AC57)</f>
        <v>0</v>
      </c>
      <c r="AF57" s="161"/>
    </row>
    <row r="58" spans="1:88" x14ac:dyDescent="0.3">
      <c r="A58" s="21"/>
      <c r="B58" s="5">
        <v>2</v>
      </c>
      <c r="C58" s="286" t="s">
        <v>67</v>
      </c>
      <c r="D58" s="286" t="s">
        <v>147</v>
      </c>
      <c r="E58" s="185" t="s">
        <v>62</v>
      </c>
      <c r="F58" s="358">
        <v>0</v>
      </c>
      <c r="G58" s="358"/>
      <c r="H58" s="42">
        <f>IF(F58&lt;=25000,+F58,25000)</f>
        <v>0</v>
      </c>
      <c r="I58" s="130"/>
      <c r="J58" s="309" t="s">
        <v>62</v>
      </c>
      <c r="K58" s="358">
        <v>0</v>
      </c>
      <c r="L58" s="358"/>
      <c r="M58" s="42">
        <f t="shared" ref="M58:M66" si="29">IF(K58+H58&gt;=25000,25000-H58,K58)</f>
        <v>0</v>
      </c>
      <c r="N58" s="130"/>
      <c r="O58" s="309" t="s">
        <v>62</v>
      </c>
      <c r="P58" s="358">
        <v>0</v>
      </c>
      <c r="Q58" s="358"/>
      <c r="R58" s="42">
        <f t="shared" ref="R58:R66" si="30">IF(P58+M58+H58&gt;=25000,25000-M58-H58,P58)</f>
        <v>0</v>
      </c>
      <c r="S58" s="130"/>
      <c r="T58" s="309" t="s">
        <v>62</v>
      </c>
      <c r="U58" s="358">
        <v>0</v>
      </c>
      <c r="V58" s="358"/>
      <c r="W58" s="42">
        <f t="shared" ref="W58:W66" si="31">IF(U58+R58+M58+H58&gt;=25000,25000-R58-M58-H58,U58)</f>
        <v>0</v>
      </c>
      <c r="X58" s="130"/>
      <c r="Y58" s="309" t="s">
        <v>62</v>
      </c>
      <c r="Z58" s="358">
        <v>0</v>
      </c>
      <c r="AA58" s="358"/>
      <c r="AB58" s="42">
        <f t="shared" ref="AB58:AB66" si="32">IF(Z58+W58+R58+M58+H58&gt;=25000,25000-W58-R58-M58-H58,Z58)</f>
        <v>0</v>
      </c>
      <c r="AC58" s="130"/>
      <c r="AD58" s="179">
        <f t="shared" si="28"/>
        <v>0</v>
      </c>
      <c r="AF58" s="161"/>
    </row>
    <row r="59" spans="1:88" x14ac:dyDescent="0.3">
      <c r="A59" s="21"/>
      <c r="B59" s="5">
        <v>3</v>
      </c>
      <c r="C59" s="286" t="s">
        <v>67</v>
      </c>
      <c r="D59" s="286" t="s">
        <v>147</v>
      </c>
      <c r="E59" s="185" t="s">
        <v>62</v>
      </c>
      <c r="F59" s="358">
        <v>0</v>
      </c>
      <c r="G59" s="358"/>
      <c r="H59" s="42">
        <f t="shared" ref="H59:H66" si="33">IF(F59&lt;=25000,+F59,25000)</f>
        <v>0</v>
      </c>
      <c r="I59" s="130"/>
      <c r="J59" s="309" t="s">
        <v>62</v>
      </c>
      <c r="K59" s="358">
        <v>0</v>
      </c>
      <c r="L59" s="358"/>
      <c r="M59" s="42">
        <f t="shared" si="29"/>
        <v>0</v>
      </c>
      <c r="N59" s="130"/>
      <c r="O59" s="309" t="s">
        <v>62</v>
      </c>
      <c r="P59" s="358">
        <v>0</v>
      </c>
      <c r="Q59" s="358"/>
      <c r="R59" s="42">
        <f t="shared" si="30"/>
        <v>0</v>
      </c>
      <c r="S59" s="130"/>
      <c r="T59" s="309" t="s">
        <v>62</v>
      </c>
      <c r="U59" s="358">
        <v>0</v>
      </c>
      <c r="V59" s="358"/>
      <c r="W59" s="42">
        <f t="shared" si="31"/>
        <v>0</v>
      </c>
      <c r="X59" s="130"/>
      <c r="Y59" s="309" t="s">
        <v>62</v>
      </c>
      <c r="Z59" s="358">
        <v>0</v>
      </c>
      <c r="AA59" s="358"/>
      <c r="AB59" s="42">
        <f t="shared" si="32"/>
        <v>0</v>
      </c>
      <c r="AC59" s="130"/>
      <c r="AD59" s="179">
        <f t="shared" si="28"/>
        <v>0</v>
      </c>
      <c r="AF59" s="161"/>
    </row>
    <row r="60" spans="1:88" x14ac:dyDescent="0.3">
      <c r="A60" s="21"/>
      <c r="B60" s="5">
        <v>4</v>
      </c>
      <c r="C60" s="286" t="s">
        <v>67</v>
      </c>
      <c r="D60" s="286" t="s">
        <v>147</v>
      </c>
      <c r="E60" s="185" t="s">
        <v>62</v>
      </c>
      <c r="F60" s="358">
        <v>0</v>
      </c>
      <c r="G60" s="358"/>
      <c r="H60" s="42">
        <f t="shared" si="33"/>
        <v>0</v>
      </c>
      <c r="I60" s="130"/>
      <c r="J60" s="309" t="s">
        <v>62</v>
      </c>
      <c r="K60" s="358">
        <v>0</v>
      </c>
      <c r="L60" s="358"/>
      <c r="M60" s="42">
        <f t="shared" si="29"/>
        <v>0</v>
      </c>
      <c r="N60" s="130"/>
      <c r="O60" s="309" t="s">
        <v>62</v>
      </c>
      <c r="P60" s="358">
        <v>0</v>
      </c>
      <c r="Q60" s="358"/>
      <c r="R60" s="42">
        <f t="shared" si="30"/>
        <v>0</v>
      </c>
      <c r="S60" s="130"/>
      <c r="T60" s="309" t="s">
        <v>62</v>
      </c>
      <c r="U60" s="358">
        <v>0</v>
      </c>
      <c r="V60" s="358"/>
      <c r="W60" s="42">
        <f t="shared" si="31"/>
        <v>0</v>
      </c>
      <c r="X60" s="130"/>
      <c r="Y60" s="309" t="s">
        <v>62</v>
      </c>
      <c r="Z60" s="358">
        <v>0</v>
      </c>
      <c r="AA60" s="358"/>
      <c r="AB60" s="42">
        <f t="shared" si="32"/>
        <v>0</v>
      </c>
      <c r="AC60" s="130"/>
      <c r="AD60" s="179">
        <f t="shared" si="28"/>
        <v>0</v>
      </c>
      <c r="AF60" s="161"/>
    </row>
    <row r="61" spans="1:88" x14ac:dyDescent="0.3">
      <c r="A61" s="21"/>
      <c r="B61" s="5">
        <v>5</v>
      </c>
      <c r="C61" s="286" t="s">
        <v>67</v>
      </c>
      <c r="D61" s="286" t="s">
        <v>147</v>
      </c>
      <c r="E61" s="185" t="s">
        <v>62</v>
      </c>
      <c r="F61" s="358">
        <v>0</v>
      </c>
      <c r="G61" s="358"/>
      <c r="H61" s="42">
        <f t="shared" si="33"/>
        <v>0</v>
      </c>
      <c r="I61" s="130"/>
      <c r="J61" s="309" t="s">
        <v>62</v>
      </c>
      <c r="K61" s="358">
        <v>0</v>
      </c>
      <c r="L61" s="358"/>
      <c r="M61" s="42">
        <f t="shared" si="29"/>
        <v>0</v>
      </c>
      <c r="N61" s="130"/>
      <c r="O61" s="309" t="s">
        <v>62</v>
      </c>
      <c r="P61" s="358">
        <v>0</v>
      </c>
      <c r="Q61" s="358"/>
      <c r="R61" s="42">
        <f t="shared" si="30"/>
        <v>0</v>
      </c>
      <c r="S61" s="130"/>
      <c r="T61" s="309" t="s">
        <v>62</v>
      </c>
      <c r="U61" s="358">
        <v>0</v>
      </c>
      <c r="V61" s="358"/>
      <c r="W61" s="42">
        <f t="shared" si="31"/>
        <v>0</v>
      </c>
      <c r="X61" s="130"/>
      <c r="Y61" s="309" t="s">
        <v>62</v>
      </c>
      <c r="Z61" s="358">
        <v>0</v>
      </c>
      <c r="AA61" s="358"/>
      <c r="AB61" s="42">
        <f t="shared" si="32"/>
        <v>0</v>
      </c>
      <c r="AC61" s="130"/>
      <c r="AD61" s="179">
        <f t="shared" si="28"/>
        <v>0</v>
      </c>
      <c r="AF61" s="161"/>
    </row>
    <row r="62" spans="1:88" hidden="1" x14ac:dyDescent="0.3">
      <c r="A62" s="21"/>
      <c r="B62" s="5">
        <v>6</v>
      </c>
      <c r="C62" s="286" t="s">
        <v>67</v>
      </c>
      <c r="D62" s="286" t="s">
        <v>147</v>
      </c>
      <c r="E62" s="185" t="s">
        <v>62</v>
      </c>
      <c r="F62" s="358">
        <v>0</v>
      </c>
      <c r="G62" s="358"/>
      <c r="H62" s="42">
        <f t="shared" si="33"/>
        <v>0</v>
      </c>
      <c r="I62" s="130"/>
      <c r="J62" s="309" t="s">
        <v>62</v>
      </c>
      <c r="K62" s="358">
        <v>0</v>
      </c>
      <c r="L62" s="358"/>
      <c r="M62" s="42">
        <f t="shared" si="29"/>
        <v>0</v>
      </c>
      <c r="N62" s="130"/>
      <c r="O62" s="309" t="s">
        <v>62</v>
      </c>
      <c r="P62" s="358">
        <v>0</v>
      </c>
      <c r="Q62" s="358"/>
      <c r="R62" s="42">
        <f t="shared" si="30"/>
        <v>0</v>
      </c>
      <c r="S62" s="130"/>
      <c r="T62" s="309" t="s">
        <v>62</v>
      </c>
      <c r="U62" s="358">
        <v>0</v>
      </c>
      <c r="V62" s="358"/>
      <c r="W62" s="42">
        <f t="shared" si="31"/>
        <v>0</v>
      </c>
      <c r="X62" s="130"/>
      <c r="Y62" s="309" t="s">
        <v>62</v>
      </c>
      <c r="Z62" s="358">
        <v>0</v>
      </c>
      <c r="AA62" s="358"/>
      <c r="AB62" s="42">
        <f t="shared" si="32"/>
        <v>0</v>
      </c>
      <c r="AC62" s="130"/>
      <c r="AD62" s="179">
        <f t="shared" si="28"/>
        <v>0</v>
      </c>
      <c r="AF62" s="161"/>
    </row>
    <row r="63" spans="1:88" hidden="1" x14ac:dyDescent="0.3">
      <c r="A63" s="21"/>
      <c r="B63" s="5">
        <v>7</v>
      </c>
      <c r="C63" s="286" t="s">
        <v>67</v>
      </c>
      <c r="D63" s="286" t="s">
        <v>147</v>
      </c>
      <c r="E63" s="185" t="s">
        <v>62</v>
      </c>
      <c r="F63" s="358">
        <v>0</v>
      </c>
      <c r="G63" s="358"/>
      <c r="H63" s="42">
        <f t="shared" si="33"/>
        <v>0</v>
      </c>
      <c r="I63" s="130"/>
      <c r="J63" s="309" t="s">
        <v>62</v>
      </c>
      <c r="K63" s="358">
        <v>0</v>
      </c>
      <c r="L63" s="358"/>
      <c r="M63" s="42">
        <f t="shared" si="29"/>
        <v>0</v>
      </c>
      <c r="N63" s="130"/>
      <c r="O63" s="309" t="s">
        <v>62</v>
      </c>
      <c r="P63" s="358">
        <v>0</v>
      </c>
      <c r="Q63" s="358"/>
      <c r="R63" s="42">
        <f t="shared" si="30"/>
        <v>0</v>
      </c>
      <c r="S63" s="130"/>
      <c r="T63" s="309" t="s">
        <v>62</v>
      </c>
      <c r="U63" s="358">
        <v>0</v>
      </c>
      <c r="V63" s="358"/>
      <c r="W63" s="42">
        <f t="shared" si="31"/>
        <v>0</v>
      </c>
      <c r="X63" s="130"/>
      <c r="Y63" s="309" t="s">
        <v>62</v>
      </c>
      <c r="Z63" s="358">
        <v>0</v>
      </c>
      <c r="AA63" s="358"/>
      <c r="AB63" s="42">
        <f t="shared" si="32"/>
        <v>0</v>
      </c>
      <c r="AC63" s="130"/>
      <c r="AD63" s="179">
        <f t="shared" si="28"/>
        <v>0</v>
      </c>
      <c r="AF63" s="161"/>
    </row>
    <row r="64" spans="1:88" hidden="1" x14ac:dyDescent="0.3">
      <c r="A64" s="21"/>
      <c r="B64" s="5">
        <v>8</v>
      </c>
      <c r="C64" s="286" t="s">
        <v>67</v>
      </c>
      <c r="D64" s="286" t="s">
        <v>147</v>
      </c>
      <c r="E64" s="185" t="s">
        <v>62</v>
      </c>
      <c r="F64" s="358">
        <v>0</v>
      </c>
      <c r="G64" s="358"/>
      <c r="H64" s="42">
        <f t="shared" si="33"/>
        <v>0</v>
      </c>
      <c r="I64" s="130"/>
      <c r="J64" s="309" t="s">
        <v>62</v>
      </c>
      <c r="K64" s="358">
        <v>0</v>
      </c>
      <c r="L64" s="358"/>
      <c r="M64" s="42">
        <f t="shared" si="29"/>
        <v>0</v>
      </c>
      <c r="N64" s="130"/>
      <c r="O64" s="309" t="s">
        <v>62</v>
      </c>
      <c r="P64" s="358">
        <v>0</v>
      </c>
      <c r="Q64" s="358"/>
      <c r="R64" s="42">
        <f t="shared" si="30"/>
        <v>0</v>
      </c>
      <c r="S64" s="130"/>
      <c r="T64" s="309" t="s">
        <v>62</v>
      </c>
      <c r="U64" s="358">
        <v>0</v>
      </c>
      <c r="V64" s="358"/>
      <c r="W64" s="42">
        <f t="shared" si="31"/>
        <v>0</v>
      </c>
      <c r="X64" s="130"/>
      <c r="Y64" s="309" t="s">
        <v>62</v>
      </c>
      <c r="Z64" s="358">
        <v>0</v>
      </c>
      <c r="AA64" s="358"/>
      <c r="AB64" s="42">
        <f t="shared" si="32"/>
        <v>0</v>
      </c>
      <c r="AC64" s="130"/>
      <c r="AD64" s="179">
        <f t="shared" si="28"/>
        <v>0</v>
      </c>
      <c r="AF64" s="161"/>
    </row>
    <row r="65" spans="1:88" hidden="1" x14ac:dyDescent="0.3">
      <c r="A65" s="21"/>
      <c r="B65" s="5">
        <v>9</v>
      </c>
      <c r="C65" s="286" t="s">
        <v>67</v>
      </c>
      <c r="D65" s="286" t="s">
        <v>147</v>
      </c>
      <c r="E65" s="185" t="s">
        <v>62</v>
      </c>
      <c r="F65" s="358">
        <v>0</v>
      </c>
      <c r="G65" s="358"/>
      <c r="H65" s="42">
        <f t="shared" si="33"/>
        <v>0</v>
      </c>
      <c r="I65" s="130"/>
      <c r="J65" s="309" t="s">
        <v>62</v>
      </c>
      <c r="K65" s="358">
        <v>0</v>
      </c>
      <c r="L65" s="358"/>
      <c r="M65" s="42">
        <f t="shared" si="29"/>
        <v>0</v>
      </c>
      <c r="N65" s="130"/>
      <c r="O65" s="309" t="s">
        <v>62</v>
      </c>
      <c r="P65" s="358">
        <v>0</v>
      </c>
      <c r="Q65" s="358"/>
      <c r="R65" s="42">
        <f t="shared" si="30"/>
        <v>0</v>
      </c>
      <c r="S65" s="130"/>
      <c r="T65" s="309" t="s">
        <v>62</v>
      </c>
      <c r="U65" s="358">
        <v>0</v>
      </c>
      <c r="V65" s="358"/>
      <c r="W65" s="42">
        <f t="shared" si="31"/>
        <v>0</v>
      </c>
      <c r="X65" s="130"/>
      <c r="Y65" s="309" t="s">
        <v>62</v>
      </c>
      <c r="Z65" s="358">
        <v>0</v>
      </c>
      <c r="AA65" s="358"/>
      <c r="AB65" s="42">
        <f t="shared" si="32"/>
        <v>0</v>
      </c>
      <c r="AC65" s="130"/>
      <c r="AD65" s="179">
        <f t="shared" si="28"/>
        <v>0</v>
      </c>
      <c r="AF65" s="161"/>
    </row>
    <row r="66" spans="1:88" hidden="1" x14ac:dyDescent="0.3">
      <c r="A66" s="21"/>
      <c r="B66" s="5">
        <v>10</v>
      </c>
      <c r="C66" s="286" t="s">
        <v>67</v>
      </c>
      <c r="D66" s="286" t="s">
        <v>147</v>
      </c>
      <c r="E66" s="185" t="s">
        <v>62</v>
      </c>
      <c r="F66" s="358">
        <v>0</v>
      </c>
      <c r="G66" s="358"/>
      <c r="H66" s="42">
        <f t="shared" si="33"/>
        <v>0</v>
      </c>
      <c r="I66" s="130"/>
      <c r="J66" s="309" t="s">
        <v>62</v>
      </c>
      <c r="K66" s="358">
        <v>0</v>
      </c>
      <c r="L66" s="358"/>
      <c r="M66" s="42">
        <f t="shared" si="29"/>
        <v>0</v>
      </c>
      <c r="N66" s="130"/>
      <c r="O66" s="309" t="s">
        <v>62</v>
      </c>
      <c r="P66" s="358">
        <v>0</v>
      </c>
      <c r="Q66" s="358"/>
      <c r="R66" s="42">
        <f t="shared" si="30"/>
        <v>0</v>
      </c>
      <c r="S66" s="130"/>
      <c r="T66" s="309" t="s">
        <v>62</v>
      </c>
      <c r="U66" s="358">
        <v>0</v>
      </c>
      <c r="V66" s="358"/>
      <c r="W66" s="42">
        <f t="shared" si="31"/>
        <v>0</v>
      </c>
      <c r="X66" s="130"/>
      <c r="Y66" s="309" t="s">
        <v>62</v>
      </c>
      <c r="Z66" s="358">
        <v>0</v>
      </c>
      <c r="AA66" s="358"/>
      <c r="AB66" s="42">
        <f t="shared" si="32"/>
        <v>0</v>
      </c>
      <c r="AC66" s="130"/>
      <c r="AD66" s="179">
        <f t="shared" si="28"/>
        <v>0</v>
      </c>
      <c r="AF66" s="161"/>
    </row>
    <row r="67" spans="1:88" hidden="1" x14ac:dyDescent="0.3">
      <c r="A67" s="346"/>
      <c r="B67" s="347"/>
      <c r="C67" s="348"/>
      <c r="D67" s="349"/>
      <c r="E67" s="349"/>
      <c r="F67" s="350"/>
      <c r="G67" s="350"/>
      <c r="H67" s="350">
        <f>SUM(H57:H66)</f>
        <v>0</v>
      </c>
      <c r="I67" s="351"/>
      <c r="J67" s="352"/>
      <c r="K67" s="350"/>
      <c r="L67" s="350"/>
      <c r="M67" s="350">
        <f>SUM(M57:M66)</f>
        <v>0</v>
      </c>
      <c r="N67" s="353"/>
      <c r="O67" s="352"/>
      <c r="P67" s="350"/>
      <c r="Q67" s="350"/>
      <c r="R67" s="350">
        <f>SUM(R57:R66)</f>
        <v>0</v>
      </c>
      <c r="S67" s="353"/>
      <c r="T67" s="353"/>
      <c r="U67" s="353"/>
      <c r="V67" s="353"/>
      <c r="W67" s="353"/>
      <c r="X67" s="353"/>
      <c r="Y67" s="354"/>
      <c r="Z67" s="23"/>
      <c r="AA67" s="23"/>
      <c r="AB67" s="350">
        <f>SUM(AB57:AB66)</f>
        <v>0</v>
      </c>
      <c r="AC67" s="353"/>
      <c r="AD67" s="355"/>
      <c r="AE67" s="5" t="s">
        <v>63</v>
      </c>
      <c r="AF67" s="356"/>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row>
    <row r="68" spans="1:88" ht="12.5" x14ac:dyDescent="0.25">
      <c r="A68" s="40" t="s">
        <v>129</v>
      </c>
      <c r="B68" s="403" t="s">
        <v>95</v>
      </c>
      <c r="C68" s="87" t="s">
        <v>117</v>
      </c>
      <c r="E68" s="186">
        <v>4533</v>
      </c>
      <c r="F68" s="168">
        <v>3139</v>
      </c>
      <c r="G68" s="1"/>
      <c r="H68" s="310"/>
      <c r="I68" s="200"/>
      <c r="J68" s="169">
        <f>(E68*1.05)</f>
        <v>4760</v>
      </c>
      <c r="K68" s="169">
        <f>(F68*1.05)</f>
        <v>3296</v>
      </c>
      <c r="L68" s="1"/>
      <c r="N68" s="200"/>
      <c r="O68" s="169">
        <f>(J68*1.05)</f>
        <v>4998</v>
      </c>
      <c r="P68" s="169">
        <f>(K68*1.05)</f>
        <v>3461</v>
      </c>
      <c r="Q68" s="1"/>
      <c r="R68" s="311"/>
      <c r="S68" s="200"/>
      <c r="T68" s="169">
        <f>(O68*1.05)</f>
        <v>5248</v>
      </c>
      <c r="U68" s="169">
        <f>(P68*1.05)</f>
        <v>3634</v>
      </c>
      <c r="V68" s="1"/>
      <c r="X68" s="200"/>
      <c r="Y68" s="169">
        <f>(T68*1.05)</f>
        <v>5510</v>
      </c>
      <c r="Z68" s="169">
        <f>(U68*1.05)</f>
        <v>3816</v>
      </c>
      <c r="AA68" s="1"/>
      <c r="AB68" s="311"/>
      <c r="AC68" s="200"/>
      <c r="AD68" s="179">
        <f>SUM(I68,N68,S68,X68,AC68)</f>
        <v>0</v>
      </c>
      <c r="AE68" s="167" t="s">
        <v>116</v>
      </c>
    </row>
    <row r="69" spans="1:88" ht="12.5" x14ac:dyDescent="0.25">
      <c r="A69" s="40" t="s">
        <v>130</v>
      </c>
      <c r="B69" s="403" t="s">
        <v>95</v>
      </c>
      <c r="C69" s="87" t="s">
        <v>128</v>
      </c>
      <c r="E69" s="186">
        <v>4533</v>
      </c>
      <c r="F69" s="169">
        <f>(E69*1.05)</f>
        <v>4760</v>
      </c>
      <c r="G69" s="1"/>
      <c r="H69" s="310"/>
      <c r="I69" s="200"/>
      <c r="J69" s="169">
        <f>F69</f>
        <v>4760</v>
      </c>
      <c r="K69" s="169">
        <f>(J69*1.05)</f>
        <v>4998</v>
      </c>
      <c r="L69" s="1"/>
      <c r="N69" s="200"/>
      <c r="O69" s="169">
        <f>K69</f>
        <v>4998</v>
      </c>
      <c r="P69" s="169">
        <f>(O69*1.05)</f>
        <v>5248</v>
      </c>
      <c r="Q69" s="1"/>
      <c r="R69" s="311"/>
      <c r="S69" s="200"/>
      <c r="T69" s="169">
        <f>(O69*1.05)</f>
        <v>5248</v>
      </c>
      <c r="U69" s="169">
        <f>(P69*1.05)</f>
        <v>5510</v>
      </c>
      <c r="V69" s="1"/>
      <c r="X69" s="200"/>
      <c r="Y69" s="169">
        <f>(T69*1.05)</f>
        <v>5510</v>
      </c>
      <c r="Z69" s="169">
        <f>(U69*1.05)</f>
        <v>5786</v>
      </c>
      <c r="AA69" s="1"/>
      <c r="AB69" s="311"/>
      <c r="AC69" s="200"/>
      <c r="AD69" s="179">
        <f>SUM(I69,N69,S69,X69,AC69)</f>
        <v>0</v>
      </c>
      <c r="AE69" s="167" t="s">
        <v>116</v>
      </c>
    </row>
    <row r="70" spans="1:88" ht="12.5" x14ac:dyDescent="0.25">
      <c r="A70" s="40">
        <v>7</v>
      </c>
      <c r="B70" s="5" t="s">
        <v>95</v>
      </c>
      <c r="C70" s="87"/>
      <c r="D70" s="87"/>
      <c r="E70" s="205"/>
      <c r="F70" s="312"/>
      <c r="G70" s="312"/>
      <c r="I70" s="166">
        <v>0</v>
      </c>
      <c r="J70" s="313"/>
      <c r="K70" s="312"/>
      <c r="L70" s="312"/>
      <c r="N70" s="166">
        <v>0</v>
      </c>
      <c r="O70" s="313"/>
      <c r="P70" s="312"/>
      <c r="Q70" s="312"/>
      <c r="S70" s="166">
        <v>0</v>
      </c>
      <c r="T70" s="313"/>
      <c r="U70" s="312"/>
      <c r="V70" s="312"/>
      <c r="X70" s="166">
        <v>0</v>
      </c>
      <c r="Y70" s="313"/>
      <c r="Z70" s="312"/>
      <c r="AA70" s="312"/>
      <c r="AC70" s="166">
        <v>0</v>
      </c>
      <c r="AD70" s="179">
        <f t="shared" ref="AD70" si="34">SUM(I70,N70,S70,X70,AC70)</f>
        <v>0</v>
      </c>
    </row>
    <row r="71" spans="1:88" ht="12.5" x14ac:dyDescent="0.25">
      <c r="A71" s="40">
        <v>8</v>
      </c>
      <c r="B71" s="5" t="s">
        <v>95</v>
      </c>
      <c r="C71" s="87"/>
      <c r="D71" s="87"/>
      <c r="E71" s="205"/>
      <c r="F71" s="312"/>
      <c r="G71" s="312"/>
      <c r="I71" s="166">
        <v>0</v>
      </c>
      <c r="J71" s="313"/>
      <c r="K71" s="312"/>
      <c r="L71" s="312"/>
      <c r="N71" s="166">
        <v>0</v>
      </c>
      <c r="O71" s="313"/>
      <c r="P71" s="312"/>
      <c r="Q71" s="312"/>
      <c r="S71" s="166">
        <v>0</v>
      </c>
      <c r="T71" s="313"/>
      <c r="U71" s="312"/>
      <c r="V71" s="312"/>
      <c r="X71" s="166">
        <v>0</v>
      </c>
      <c r="Y71" s="313"/>
      <c r="Z71" s="312"/>
      <c r="AA71" s="312"/>
      <c r="AC71" s="166">
        <v>0</v>
      </c>
      <c r="AD71" s="179">
        <f t="shared" ref="AD71:AD72" si="35">SUM(I71,N71,S71,X71,AC71)</f>
        <v>0</v>
      </c>
    </row>
    <row r="72" spans="1:88" ht="12.5" x14ac:dyDescent="0.25">
      <c r="A72" s="40">
        <v>9</v>
      </c>
      <c r="B72" s="5" t="s">
        <v>95</v>
      </c>
      <c r="C72" s="87"/>
      <c r="D72" s="87"/>
      <c r="E72" s="206"/>
      <c r="F72" s="312"/>
      <c r="G72" s="312"/>
      <c r="I72" s="166">
        <v>0</v>
      </c>
      <c r="J72" s="313"/>
      <c r="K72" s="312"/>
      <c r="L72" s="312"/>
      <c r="N72" s="166">
        <v>0</v>
      </c>
      <c r="O72" s="313"/>
      <c r="P72" s="312"/>
      <c r="Q72" s="312"/>
      <c r="S72" s="166">
        <v>0</v>
      </c>
      <c r="T72" s="313"/>
      <c r="U72" s="312"/>
      <c r="V72" s="312"/>
      <c r="X72" s="166">
        <v>0</v>
      </c>
      <c r="Y72" s="313"/>
      <c r="Z72" s="312"/>
      <c r="AA72" s="312"/>
      <c r="AC72" s="166">
        <v>0</v>
      </c>
      <c r="AD72" s="179">
        <f t="shared" si="35"/>
        <v>0</v>
      </c>
    </row>
    <row r="73" spans="1:88" s="50" customFormat="1" x14ac:dyDescent="0.3">
      <c r="A73" s="44" t="s">
        <v>20</v>
      </c>
      <c r="B73" s="45" t="s">
        <v>21</v>
      </c>
      <c r="C73" s="45"/>
      <c r="D73" s="46"/>
      <c r="E73" s="47"/>
      <c r="F73" s="47"/>
      <c r="G73" s="47"/>
      <c r="H73" s="48"/>
      <c r="I73" s="135">
        <f>SUM(I37,I38,I43,I46,I51)</f>
        <v>0</v>
      </c>
      <c r="J73" s="49"/>
      <c r="K73" s="47"/>
      <c r="L73" s="47"/>
      <c r="M73" s="48"/>
      <c r="N73" s="135">
        <f>SUM(N37,N38,N43,N46,N51)</f>
        <v>0</v>
      </c>
      <c r="O73" s="49"/>
      <c r="P73" s="47"/>
      <c r="Q73" s="47"/>
      <c r="R73" s="48"/>
      <c r="S73" s="135">
        <f>SUM(S37,S38,S43,S46,S51)</f>
        <v>0</v>
      </c>
      <c r="T73" s="49"/>
      <c r="U73" s="47"/>
      <c r="V73" s="47"/>
      <c r="W73" s="48"/>
      <c r="X73" s="135">
        <f>SUM(X37,X38,X43,X46,X51)</f>
        <v>0</v>
      </c>
      <c r="Y73" s="137"/>
      <c r="Z73" s="137"/>
      <c r="AA73" s="137"/>
      <c r="AB73" s="138"/>
      <c r="AC73" s="135">
        <f>SUM(AC37,AC38,AC43,AC46,AC51)</f>
        <v>0</v>
      </c>
      <c r="AD73" s="139">
        <f>SUM(I73,N73,S73,X73,AC73)</f>
        <v>0</v>
      </c>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row>
    <row r="74" spans="1:88" x14ac:dyDescent="0.3">
      <c r="A74" s="170" t="s">
        <v>27</v>
      </c>
      <c r="B74" s="301"/>
      <c r="C74" s="301"/>
      <c r="D74" s="314"/>
      <c r="E74" s="315"/>
      <c r="F74" s="315"/>
      <c r="G74" s="315"/>
      <c r="H74" s="316"/>
      <c r="I74" s="171"/>
      <c r="J74" s="317"/>
      <c r="K74" s="315"/>
      <c r="L74" s="315"/>
      <c r="M74" s="316"/>
      <c r="N74" s="172"/>
      <c r="O74" s="317"/>
      <c r="P74" s="315"/>
      <c r="Q74" s="315"/>
      <c r="R74" s="316"/>
      <c r="S74" s="172"/>
      <c r="T74" s="317"/>
      <c r="U74" s="315"/>
      <c r="V74" s="315"/>
      <c r="W74" s="316"/>
      <c r="X74" s="171"/>
      <c r="Y74" s="317"/>
      <c r="Z74" s="315"/>
      <c r="AA74" s="315"/>
      <c r="AB74" s="316"/>
      <c r="AC74" s="171"/>
      <c r="AD74" s="173"/>
    </row>
    <row r="75" spans="1:88" x14ac:dyDescent="0.3">
      <c r="A75" s="21"/>
      <c r="B75" s="5" t="s">
        <v>7</v>
      </c>
      <c r="C75" s="404" t="s">
        <v>156</v>
      </c>
      <c r="D75" s="318">
        <v>0.48</v>
      </c>
      <c r="E75" s="319" t="s">
        <v>22</v>
      </c>
      <c r="F75" s="363">
        <f>I73-I69-I38-I46-I56-I68+H67</f>
        <v>0</v>
      </c>
      <c r="G75" s="363"/>
      <c r="H75" s="320"/>
      <c r="I75" s="78">
        <f>F75*$D75</f>
        <v>0</v>
      </c>
      <c r="J75" s="321" t="s">
        <v>22</v>
      </c>
      <c r="K75" s="363">
        <f>N73-N69-N38-N46-N56-N68+M67</f>
        <v>0</v>
      </c>
      <c r="L75" s="363"/>
      <c r="M75" s="320"/>
      <c r="N75" s="78">
        <f>K75*$D75</f>
        <v>0</v>
      </c>
      <c r="O75" s="321" t="s">
        <v>22</v>
      </c>
      <c r="P75" s="363">
        <f>S73-S69-S38-S46-S56-S68+R67</f>
        <v>0</v>
      </c>
      <c r="Q75" s="363"/>
      <c r="R75" s="320"/>
      <c r="S75" s="78">
        <f>P75*$D75</f>
        <v>0</v>
      </c>
      <c r="T75" s="321" t="s">
        <v>22</v>
      </c>
      <c r="U75" s="363">
        <f>X73-X69-X38-X46-X56-X68+W67</f>
        <v>0</v>
      </c>
      <c r="V75" s="363"/>
      <c r="W75" s="320"/>
      <c r="X75" s="130">
        <f>U75*$D75</f>
        <v>0</v>
      </c>
      <c r="Y75" s="321" t="s">
        <v>22</v>
      </c>
      <c r="Z75" s="363">
        <f>AC73-AC69-AC38-AC46-AC56-AC68+AB67</f>
        <v>0</v>
      </c>
      <c r="AA75" s="363"/>
      <c r="AB75" s="320"/>
      <c r="AC75" s="78">
        <f>Z75*$D75</f>
        <v>0</v>
      </c>
      <c r="AD75" s="345">
        <f>SUM(I75,N75,S75,X75,AC75)</f>
        <v>0</v>
      </c>
    </row>
    <row r="76" spans="1:88" s="50" customFormat="1" ht="13.5" thickBot="1" x14ac:dyDescent="0.35">
      <c r="A76" s="322" t="s">
        <v>23</v>
      </c>
      <c r="B76" s="323" t="s">
        <v>28</v>
      </c>
      <c r="C76" s="323"/>
      <c r="D76" s="324"/>
      <c r="E76" s="68"/>
      <c r="F76" s="68"/>
      <c r="G76" s="68"/>
      <c r="H76" s="69"/>
      <c r="I76" s="136">
        <f>SUM(I73,I75)</f>
        <v>0</v>
      </c>
      <c r="J76" s="77"/>
      <c r="K76" s="68"/>
      <c r="L76" s="68"/>
      <c r="M76" s="69"/>
      <c r="N76" s="136">
        <f>SUM(N73,N75)</f>
        <v>0</v>
      </c>
      <c r="O76" s="77"/>
      <c r="P76" s="68"/>
      <c r="Q76" s="68"/>
      <c r="R76" s="69"/>
      <c r="S76" s="136">
        <f>SUM(S73,S75)</f>
        <v>0</v>
      </c>
      <c r="T76" s="77"/>
      <c r="U76" s="68"/>
      <c r="V76" s="68"/>
      <c r="W76" s="69"/>
      <c r="X76" s="136">
        <f>SUM(X73,X75)</f>
        <v>0</v>
      </c>
      <c r="Y76" s="325"/>
      <c r="Z76" s="325"/>
      <c r="AA76" s="325"/>
      <c r="AB76" s="326"/>
      <c r="AC76" s="136">
        <f>SUM(AC73,AC75)</f>
        <v>0</v>
      </c>
      <c r="AD76" s="327">
        <f>SUM(I76,N76,S76,X76,AC76)</f>
        <v>0</v>
      </c>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c r="CI76" s="162"/>
      <c r="CJ76" s="162"/>
    </row>
    <row r="77" spans="1:88" s="3" customFormat="1" ht="11.25" customHeight="1" x14ac:dyDescent="0.2">
      <c r="A77" s="359" t="s">
        <v>66</v>
      </c>
      <c r="B77" s="360"/>
      <c r="C77" s="360"/>
      <c r="D77" s="360"/>
      <c r="E77" s="360"/>
      <c r="F77" s="360"/>
      <c r="G77" s="360"/>
      <c r="H77" s="360"/>
      <c r="I77" s="361"/>
      <c r="J77" s="360"/>
      <c r="K77" s="360"/>
      <c r="L77" s="360"/>
      <c r="M77" s="360"/>
      <c r="N77" s="360"/>
      <c r="O77" s="360"/>
      <c r="P77" s="360"/>
      <c r="Q77" s="360"/>
      <c r="R77" s="360"/>
      <c r="S77" s="360"/>
      <c r="T77" s="360"/>
      <c r="U77" s="360"/>
      <c r="V77" s="360"/>
      <c r="W77" s="360"/>
      <c r="X77" s="360"/>
      <c r="Y77" s="360"/>
      <c r="Z77" s="360"/>
      <c r="AA77" s="360"/>
      <c r="AB77" s="360"/>
      <c r="AC77" s="360"/>
      <c r="AD77" s="362"/>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3"/>
      <c r="BR77" s="163"/>
      <c r="BS77" s="163"/>
      <c r="BT77" s="163"/>
      <c r="BU77" s="163"/>
      <c r="BV77" s="163"/>
      <c r="BW77" s="163"/>
      <c r="BX77" s="163"/>
      <c r="BY77" s="163"/>
      <c r="BZ77" s="163"/>
      <c r="CA77" s="163"/>
      <c r="CB77" s="163"/>
      <c r="CC77" s="163"/>
      <c r="CD77" s="163"/>
      <c r="CE77" s="163"/>
      <c r="CF77" s="163"/>
      <c r="CG77" s="163"/>
      <c r="CH77" s="163"/>
      <c r="CI77" s="163"/>
      <c r="CJ77" s="163"/>
    </row>
    <row r="78" spans="1:88" x14ac:dyDescent="0.3">
      <c r="D78" s="5"/>
      <c r="E78" s="24"/>
      <c r="F78" s="24"/>
      <c r="G78" s="24"/>
      <c r="H78" s="43"/>
      <c r="I78" s="8"/>
      <c r="M78" s="43"/>
      <c r="O78" s="25"/>
      <c r="P78" s="24"/>
      <c r="Q78" s="24"/>
      <c r="R78" s="43"/>
      <c r="S78" s="8"/>
      <c r="W78" s="43"/>
      <c r="Y78" s="25"/>
      <c r="Z78" s="24"/>
      <c r="AA78" s="24"/>
      <c r="AB78" s="43"/>
      <c r="AC78" s="8"/>
    </row>
    <row r="79" spans="1:88" ht="12.5" x14ac:dyDescent="0.25">
      <c r="A79" s="57" t="s">
        <v>124</v>
      </c>
      <c r="B79" s="57"/>
      <c r="C79" s="57"/>
      <c r="D79" s="57"/>
      <c r="E79" s="58"/>
      <c r="F79" s="58"/>
      <c r="G79" s="58"/>
      <c r="H79" s="59"/>
      <c r="I79" s="60"/>
      <c r="J79" s="61"/>
      <c r="K79" s="58"/>
      <c r="L79" s="58"/>
      <c r="M79" s="59"/>
      <c r="N79" s="60"/>
      <c r="O79" s="61"/>
      <c r="P79" s="58"/>
      <c r="Q79" s="58"/>
      <c r="R79" s="59"/>
      <c r="S79" s="60"/>
      <c r="T79" s="61"/>
      <c r="U79" s="58"/>
      <c r="V79" s="58"/>
      <c r="W79" s="59"/>
      <c r="X79" s="60"/>
      <c r="Y79" s="61"/>
      <c r="Z79" s="58"/>
      <c r="AA79" s="58"/>
      <c r="AB79" s="59"/>
      <c r="AC79" s="60"/>
      <c r="AD79" s="149"/>
    </row>
    <row r="80" spans="1:88" x14ac:dyDescent="0.3">
      <c r="B80" s="5">
        <v>1</v>
      </c>
      <c r="C80" s="87" t="s">
        <v>71</v>
      </c>
      <c r="E80" s="187"/>
      <c r="F80" s="24"/>
      <c r="G80" s="24"/>
      <c r="I80" s="165">
        <v>0</v>
      </c>
      <c r="N80" s="165">
        <v>0</v>
      </c>
      <c r="O80" s="25"/>
      <c r="P80" s="24"/>
      <c r="Q80" s="24"/>
      <c r="S80" s="165">
        <v>0</v>
      </c>
      <c r="X80" s="165">
        <v>0</v>
      </c>
      <c r="Y80" s="25"/>
      <c r="Z80" s="24"/>
      <c r="AA80" s="24"/>
      <c r="AC80" s="165">
        <v>0</v>
      </c>
      <c r="AD80" s="148">
        <f>SUM(I80:AC80)</f>
        <v>0</v>
      </c>
    </row>
    <row r="81" spans="2:31" x14ac:dyDescent="0.3">
      <c r="B81" s="5">
        <v>2</v>
      </c>
      <c r="C81" s="87" t="s">
        <v>71</v>
      </c>
      <c r="E81" s="187"/>
      <c r="F81" s="24"/>
      <c r="G81" s="24"/>
      <c r="I81" s="165">
        <v>0</v>
      </c>
      <c r="N81" s="165">
        <v>0</v>
      </c>
      <c r="O81" s="25"/>
      <c r="P81" s="24"/>
      <c r="Q81" s="24"/>
      <c r="S81" s="165">
        <v>0</v>
      </c>
      <c r="X81" s="165">
        <v>0</v>
      </c>
      <c r="Y81" s="25"/>
      <c r="Z81" s="24"/>
      <c r="AA81" s="24"/>
      <c r="AC81" s="165">
        <v>0</v>
      </c>
      <c r="AD81" s="148">
        <f t="shared" ref="AD81:AD83" si="36">SUM(I81:AC81)</f>
        <v>0</v>
      </c>
    </row>
    <row r="82" spans="2:31" x14ac:dyDescent="0.3">
      <c r="B82" s="5">
        <v>3</v>
      </c>
      <c r="C82" s="87" t="s">
        <v>71</v>
      </c>
      <c r="E82" s="187"/>
      <c r="F82" s="24"/>
      <c r="G82" s="24"/>
      <c r="I82" s="165">
        <v>0</v>
      </c>
      <c r="N82" s="165">
        <v>0</v>
      </c>
      <c r="O82" s="25"/>
      <c r="P82" s="24"/>
      <c r="Q82" s="24"/>
      <c r="S82" s="165">
        <v>0</v>
      </c>
      <c r="X82" s="165">
        <v>0</v>
      </c>
      <c r="Y82" s="25"/>
      <c r="Z82" s="24"/>
      <c r="AA82" s="24"/>
      <c r="AC82" s="165">
        <v>0</v>
      </c>
      <c r="AD82" s="148">
        <f t="shared" si="36"/>
        <v>0</v>
      </c>
    </row>
    <row r="83" spans="2:31" x14ac:dyDescent="0.3">
      <c r="B83" s="5">
        <v>4</v>
      </c>
      <c r="C83" s="87" t="s">
        <v>71</v>
      </c>
      <c r="E83" s="187"/>
      <c r="F83" s="24"/>
      <c r="G83" s="24"/>
      <c r="I83" s="165">
        <v>0</v>
      </c>
      <c r="N83" s="165">
        <v>0</v>
      </c>
      <c r="O83" s="25"/>
      <c r="P83" s="24"/>
      <c r="Q83" s="24"/>
      <c r="S83" s="165">
        <v>0</v>
      </c>
      <c r="X83" s="165">
        <v>0</v>
      </c>
      <c r="Y83" s="25"/>
      <c r="Z83" s="24"/>
      <c r="AA83" s="24"/>
      <c r="AC83" s="165">
        <v>0</v>
      </c>
      <c r="AD83" s="148">
        <f t="shared" si="36"/>
        <v>0</v>
      </c>
    </row>
    <row r="84" spans="2:31" x14ac:dyDescent="0.3">
      <c r="B84" s="5">
        <v>5</v>
      </c>
      <c r="C84" s="87" t="s">
        <v>71</v>
      </c>
      <c r="E84" s="187"/>
      <c r="F84" s="24"/>
      <c r="G84" s="24"/>
      <c r="I84" s="165">
        <v>0</v>
      </c>
      <c r="N84" s="165">
        <v>0</v>
      </c>
      <c r="O84" s="25"/>
      <c r="P84" s="24"/>
      <c r="Q84" s="24"/>
      <c r="S84" s="165">
        <v>0</v>
      </c>
      <c r="X84" s="165">
        <v>0</v>
      </c>
      <c r="Y84" s="25"/>
      <c r="Z84" s="24"/>
      <c r="AA84" s="24"/>
      <c r="AC84" s="165">
        <v>0</v>
      </c>
      <c r="AD84" s="148">
        <f t="shared" ref="AD84" si="37">SUM(I84:AC84)</f>
        <v>0</v>
      </c>
    </row>
    <row r="85" spans="2:31" x14ac:dyDescent="0.3">
      <c r="B85" s="5">
        <v>6</v>
      </c>
      <c r="C85" s="87" t="s">
        <v>71</v>
      </c>
      <c r="E85" s="187"/>
      <c r="F85" s="24"/>
      <c r="G85" s="24"/>
      <c r="I85" s="165">
        <v>0</v>
      </c>
      <c r="N85" s="165">
        <v>0</v>
      </c>
      <c r="O85" s="25"/>
      <c r="P85" s="24"/>
      <c r="Q85" s="24"/>
      <c r="S85" s="165">
        <v>0</v>
      </c>
      <c r="X85" s="165">
        <v>0</v>
      </c>
      <c r="Y85" s="25"/>
      <c r="Z85" s="24"/>
      <c r="AA85" s="24"/>
      <c r="AC85" s="165">
        <v>0</v>
      </c>
      <c r="AD85" s="148">
        <f>SUM(I85:AC85)</f>
        <v>0</v>
      </c>
    </row>
    <row r="86" spans="2:31" ht="13.5" thickBot="1" x14ac:dyDescent="0.35">
      <c r="C86" s="54" t="s">
        <v>72</v>
      </c>
      <c r="E86" s="187"/>
      <c r="F86" s="24"/>
      <c r="G86" s="24"/>
      <c r="I86" s="55">
        <f>SUM(I80:I85)</f>
        <v>0</v>
      </c>
      <c r="N86" s="191">
        <f>SUM(N80:N85)</f>
        <v>0</v>
      </c>
      <c r="O86" s="25"/>
      <c r="P86" s="24"/>
      <c r="Q86" s="24"/>
      <c r="S86" s="55">
        <f>SUM(S80:S85)</f>
        <v>0</v>
      </c>
      <c r="X86" s="55">
        <f>SUM(X80:X85)</f>
        <v>0</v>
      </c>
      <c r="Y86" s="25"/>
      <c r="Z86" s="24"/>
      <c r="AA86" s="24"/>
      <c r="AC86" s="55">
        <f>SUM(AC80:AC85)</f>
        <v>0</v>
      </c>
      <c r="AD86" s="180">
        <f>SUM(I86:AC86)</f>
        <v>0</v>
      </c>
    </row>
    <row r="87" spans="2:31" x14ac:dyDescent="0.3">
      <c r="E87" s="187"/>
      <c r="F87" s="24"/>
      <c r="G87" s="24"/>
      <c r="H87" s="43"/>
      <c r="I87" s="67"/>
      <c r="M87" s="43"/>
      <c r="N87" s="67"/>
      <c r="O87" s="25"/>
      <c r="P87" s="24"/>
      <c r="Q87" s="24"/>
      <c r="R87" s="43"/>
      <c r="S87" s="67"/>
      <c r="W87" s="43"/>
      <c r="X87" s="67"/>
      <c r="Y87" s="25"/>
      <c r="Z87" s="24"/>
      <c r="AA87" s="24"/>
      <c r="AB87" s="43"/>
      <c r="AC87" s="67"/>
      <c r="AE87" s="188" t="s">
        <v>73</v>
      </c>
    </row>
    <row r="88" spans="2:31" ht="13.5" thickBot="1" x14ac:dyDescent="0.35">
      <c r="C88" s="62" t="s">
        <v>30</v>
      </c>
      <c r="D88" s="53"/>
      <c r="E88" s="63"/>
      <c r="F88" s="63"/>
      <c r="G88" s="63"/>
      <c r="H88" s="64"/>
      <c r="I88" s="65">
        <f>I86+I76</f>
        <v>0</v>
      </c>
      <c r="J88" s="65"/>
      <c r="K88" s="65"/>
      <c r="L88" s="65"/>
      <c r="M88" s="64"/>
      <c r="N88" s="65">
        <f>N86+N76</f>
        <v>0</v>
      </c>
      <c r="O88" s="66"/>
      <c r="P88" s="65"/>
      <c r="Q88" s="65"/>
      <c r="R88" s="64"/>
      <c r="S88" s="65">
        <f>S86+S76</f>
        <v>0</v>
      </c>
      <c r="T88" s="65"/>
      <c r="U88" s="65"/>
      <c r="V88" s="65"/>
      <c r="W88" s="64"/>
      <c r="X88" s="65">
        <f>X86+X76</f>
        <v>0</v>
      </c>
      <c r="Y88" s="65"/>
      <c r="Z88" s="65"/>
      <c r="AA88" s="65"/>
      <c r="AB88" s="64"/>
      <c r="AC88" s="65">
        <f>AC86+AC76</f>
        <v>0</v>
      </c>
      <c r="AD88" s="65">
        <f>AD86+AD76</f>
        <v>0</v>
      </c>
      <c r="AE88" s="164"/>
    </row>
    <row r="89" spans="2:31" x14ac:dyDescent="0.3">
      <c r="E89" s="24"/>
      <c r="F89" s="24"/>
      <c r="G89" s="24"/>
      <c r="H89" s="43"/>
      <c r="I89" s="8"/>
      <c r="M89" s="43"/>
      <c r="O89" s="25"/>
      <c r="P89" s="24"/>
      <c r="Q89" s="24"/>
      <c r="R89" s="43"/>
      <c r="S89" s="8"/>
      <c r="W89" s="43"/>
      <c r="Y89" s="25"/>
      <c r="Z89" s="24"/>
      <c r="AA89" s="24"/>
      <c r="AB89" s="43"/>
      <c r="AC89" s="8"/>
    </row>
    <row r="90" spans="2:31" x14ac:dyDescent="0.3">
      <c r="E90" s="24"/>
      <c r="F90" s="24"/>
      <c r="G90" s="24"/>
      <c r="H90" s="43"/>
      <c r="I90" s="8"/>
      <c r="M90" s="43"/>
      <c r="O90" s="25"/>
      <c r="P90" s="24"/>
      <c r="Q90" s="24"/>
      <c r="R90" s="43"/>
      <c r="S90" s="8"/>
      <c r="W90" s="43"/>
      <c r="Y90" s="25"/>
      <c r="Z90" s="24"/>
      <c r="AA90" s="24"/>
      <c r="AB90" s="43"/>
      <c r="AC90" s="8"/>
    </row>
    <row r="91" spans="2:31" x14ac:dyDescent="0.3">
      <c r="E91" s="24"/>
      <c r="F91" s="24"/>
      <c r="G91" s="24"/>
      <c r="H91" s="43"/>
      <c r="I91" s="8"/>
      <c r="M91" s="43"/>
      <c r="O91" s="25"/>
      <c r="P91" s="24"/>
      <c r="Q91" s="24"/>
      <c r="R91" s="43"/>
      <c r="S91" s="8"/>
      <c r="W91" s="43"/>
      <c r="Y91" s="25"/>
      <c r="Z91" s="24"/>
      <c r="AA91" s="24"/>
      <c r="AB91" s="43"/>
      <c r="AC91" s="8"/>
    </row>
    <row r="92" spans="2:31" x14ac:dyDescent="0.3">
      <c r="E92" s="24"/>
      <c r="F92" s="24"/>
      <c r="G92" s="24"/>
      <c r="H92" s="43"/>
      <c r="I92" s="8"/>
      <c r="M92" s="43"/>
      <c r="O92" s="25"/>
      <c r="P92" s="24"/>
      <c r="Q92" s="24"/>
      <c r="R92" s="43"/>
      <c r="S92" s="8"/>
      <c r="W92" s="43"/>
      <c r="Y92" s="25"/>
      <c r="Z92" s="24"/>
      <c r="AA92" s="24"/>
      <c r="AB92" s="43"/>
      <c r="AC92" s="8"/>
    </row>
    <row r="93" spans="2:31" x14ac:dyDescent="0.3">
      <c r="E93" s="24"/>
      <c r="F93" s="24"/>
      <c r="G93" s="24"/>
      <c r="H93" s="43"/>
      <c r="I93" s="8"/>
      <c r="M93" s="43"/>
      <c r="O93" s="25"/>
      <c r="P93" s="24"/>
      <c r="Q93" s="24"/>
      <c r="R93" s="43"/>
      <c r="S93" s="8"/>
      <c r="W93" s="43"/>
      <c r="Y93" s="25"/>
      <c r="Z93" s="24"/>
      <c r="AA93" s="24"/>
      <c r="AB93" s="43"/>
      <c r="AC93" s="8"/>
    </row>
    <row r="94" spans="2:31" x14ac:dyDescent="0.3">
      <c r="E94" s="24"/>
      <c r="F94" s="24"/>
      <c r="G94" s="24"/>
      <c r="H94" s="43"/>
      <c r="I94" s="8"/>
      <c r="M94" s="43"/>
      <c r="O94" s="25"/>
      <c r="P94" s="24"/>
      <c r="Q94" s="24"/>
      <c r="R94" s="43"/>
      <c r="S94" s="8"/>
      <c r="W94" s="43"/>
      <c r="Y94" s="25"/>
      <c r="Z94" s="24"/>
      <c r="AA94" s="24"/>
      <c r="AB94" s="43"/>
      <c r="AC94" s="8"/>
    </row>
    <row r="95" spans="2:31" x14ac:dyDescent="0.3">
      <c r="E95" s="24"/>
      <c r="F95" s="24"/>
      <c r="G95" s="24"/>
      <c r="H95" s="43"/>
      <c r="I95" s="8"/>
      <c r="M95" s="43"/>
      <c r="O95" s="25"/>
      <c r="P95" s="24"/>
      <c r="Q95" s="24"/>
      <c r="R95" s="43"/>
      <c r="S95" s="8"/>
      <c r="W95" s="43"/>
      <c r="Y95" s="25"/>
      <c r="Z95" s="24"/>
      <c r="AA95" s="24"/>
      <c r="AB95" s="43"/>
      <c r="AC95" s="8"/>
    </row>
    <row r="96" spans="2:31" x14ac:dyDescent="0.3">
      <c r="E96" s="24"/>
      <c r="F96" s="24"/>
      <c r="G96" s="24"/>
      <c r="H96" s="43"/>
      <c r="I96" s="8"/>
      <c r="M96" s="43"/>
      <c r="O96" s="25"/>
      <c r="P96" s="24"/>
      <c r="Q96" s="24"/>
      <c r="R96" s="43"/>
      <c r="S96" s="8"/>
      <c r="W96" s="43"/>
      <c r="Y96" s="25"/>
      <c r="Z96" s="24"/>
      <c r="AA96" s="24"/>
      <c r="AB96" s="43"/>
      <c r="AC96" s="8"/>
    </row>
    <row r="97" spans="5:29" x14ac:dyDescent="0.3">
      <c r="E97" s="24"/>
      <c r="F97" s="24"/>
      <c r="G97" s="24"/>
      <c r="H97" s="43"/>
      <c r="I97" s="8"/>
      <c r="M97" s="43"/>
      <c r="O97" s="25"/>
      <c r="P97" s="24"/>
      <c r="Q97" s="24"/>
      <c r="R97" s="43"/>
      <c r="S97" s="8"/>
      <c r="W97" s="43"/>
      <c r="Y97" s="25"/>
      <c r="Z97" s="24"/>
      <c r="AA97" s="24"/>
      <c r="AB97" s="43"/>
      <c r="AC97" s="8"/>
    </row>
    <row r="98" spans="5:29" x14ac:dyDescent="0.3">
      <c r="E98" s="24"/>
      <c r="F98" s="24"/>
      <c r="G98" s="24"/>
      <c r="H98" s="43"/>
      <c r="I98" s="8"/>
      <c r="M98" s="43"/>
      <c r="O98" s="25"/>
      <c r="P98" s="24"/>
      <c r="Q98" s="24"/>
      <c r="R98" s="43"/>
      <c r="S98" s="8"/>
      <c r="W98" s="43"/>
      <c r="Y98" s="25"/>
      <c r="Z98" s="24"/>
      <c r="AA98" s="24"/>
      <c r="AB98" s="43"/>
      <c r="AC98" s="8"/>
    </row>
    <row r="99" spans="5:29" x14ac:dyDescent="0.3">
      <c r="E99" s="24"/>
      <c r="F99" s="24"/>
      <c r="G99" s="24"/>
      <c r="H99" s="43"/>
      <c r="I99" s="8"/>
      <c r="M99" s="43"/>
      <c r="O99" s="25"/>
      <c r="P99" s="24"/>
      <c r="Q99" s="24"/>
      <c r="R99" s="43"/>
      <c r="S99" s="8"/>
      <c r="W99" s="43"/>
      <c r="Y99" s="25"/>
      <c r="Z99" s="24"/>
      <c r="AA99" s="24"/>
      <c r="AB99" s="43"/>
      <c r="AC99" s="8"/>
    </row>
    <row r="100" spans="5:29" x14ac:dyDescent="0.3">
      <c r="E100" s="24"/>
      <c r="F100" s="24"/>
      <c r="G100" s="24"/>
      <c r="H100" s="43"/>
      <c r="I100" s="8"/>
      <c r="M100" s="43"/>
      <c r="O100" s="25"/>
      <c r="P100" s="24"/>
      <c r="Q100" s="24"/>
      <c r="R100" s="43"/>
      <c r="S100" s="8"/>
      <c r="W100" s="43"/>
      <c r="Y100" s="25"/>
      <c r="Z100" s="24"/>
      <c r="AA100" s="24"/>
      <c r="AB100" s="43"/>
      <c r="AC100" s="8"/>
    </row>
    <row r="101" spans="5:29" x14ac:dyDescent="0.3">
      <c r="E101" s="24"/>
      <c r="F101" s="24"/>
      <c r="G101" s="24"/>
      <c r="H101" s="43"/>
      <c r="I101" s="8"/>
      <c r="M101" s="43"/>
      <c r="O101" s="25"/>
      <c r="P101" s="24"/>
      <c r="Q101" s="24"/>
      <c r="R101" s="43"/>
      <c r="S101" s="8"/>
      <c r="W101" s="43"/>
      <c r="Y101" s="25"/>
      <c r="Z101" s="24"/>
      <c r="AA101" s="24"/>
      <c r="AB101" s="43"/>
      <c r="AC101" s="8"/>
    </row>
    <row r="102" spans="5:29" x14ac:dyDescent="0.3">
      <c r="E102" s="24"/>
      <c r="F102" s="24"/>
      <c r="G102" s="24"/>
      <c r="H102" s="43"/>
      <c r="I102" s="8"/>
      <c r="M102" s="43"/>
      <c r="O102" s="25"/>
      <c r="P102" s="24"/>
      <c r="Q102" s="24"/>
      <c r="R102" s="43"/>
      <c r="S102" s="8"/>
      <c r="W102" s="43"/>
      <c r="Y102" s="25"/>
      <c r="Z102" s="24"/>
      <c r="AA102" s="24"/>
      <c r="AB102" s="43"/>
      <c r="AC102" s="8"/>
    </row>
    <row r="103" spans="5:29" x14ac:dyDescent="0.3">
      <c r="E103" s="24"/>
      <c r="F103" s="24"/>
      <c r="G103" s="24"/>
      <c r="H103" s="43"/>
      <c r="I103" s="8"/>
      <c r="M103" s="43"/>
      <c r="O103" s="25"/>
      <c r="P103" s="24"/>
      <c r="Q103" s="24"/>
      <c r="R103" s="43"/>
      <c r="S103" s="8"/>
      <c r="W103" s="43"/>
      <c r="Y103" s="25"/>
      <c r="Z103" s="24"/>
      <c r="AA103" s="24"/>
      <c r="AB103" s="43"/>
      <c r="AC103" s="8"/>
    </row>
    <row r="104" spans="5:29" x14ac:dyDescent="0.3">
      <c r="E104" s="24"/>
      <c r="F104" s="24"/>
      <c r="G104" s="24"/>
      <c r="H104" s="43"/>
      <c r="I104" s="8"/>
      <c r="M104" s="43"/>
      <c r="O104" s="25"/>
      <c r="P104" s="24"/>
      <c r="Q104" s="24"/>
      <c r="R104" s="43"/>
      <c r="S104" s="8"/>
      <c r="W104" s="43"/>
      <c r="Y104" s="25"/>
      <c r="Z104" s="24"/>
      <c r="AA104" s="24"/>
      <c r="AB104" s="43"/>
      <c r="AC104" s="8"/>
    </row>
    <row r="105" spans="5:29" x14ac:dyDescent="0.3">
      <c r="E105" s="24"/>
      <c r="F105" s="24"/>
      <c r="G105" s="24"/>
      <c r="H105" s="43"/>
      <c r="I105" s="8"/>
      <c r="M105" s="43"/>
      <c r="O105" s="25"/>
      <c r="P105" s="24"/>
      <c r="Q105" s="24"/>
      <c r="R105" s="43"/>
      <c r="S105" s="8"/>
      <c r="W105" s="43"/>
      <c r="Y105" s="25"/>
      <c r="Z105" s="24"/>
      <c r="AA105" s="24"/>
      <c r="AB105" s="43"/>
      <c r="AC105" s="8"/>
    </row>
    <row r="106" spans="5:29" x14ac:dyDescent="0.3">
      <c r="E106" s="24"/>
      <c r="F106" s="24"/>
      <c r="G106" s="24"/>
      <c r="H106" s="43"/>
      <c r="I106" s="8"/>
      <c r="M106" s="43"/>
      <c r="O106" s="25"/>
      <c r="P106" s="24"/>
      <c r="Q106" s="24"/>
      <c r="R106" s="43"/>
      <c r="S106" s="8"/>
      <c r="W106" s="43"/>
      <c r="Y106" s="25"/>
      <c r="Z106" s="24"/>
      <c r="AA106" s="24"/>
      <c r="AB106" s="43"/>
      <c r="AC106" s="8"/>
    </row>
    <row r="107" spans="5:29" x14ac:dyDescent="0.3">
      <c r="E107" s="24"/>
      <c r="F107" s="24"/>
      <c r="G107" s="24"/>
      <c r="H107" s="43"/>
      <c r="I107" s="8"/>
      <c r="M107" s="43"/>
      <c r="O107" s="25"/>
      <c r="P107" s="24"/>
      <c r="Q107" s="24"/>
      <c r="R107" s="43"/>
      <c r="S107" s="8"/>
      <c r="W107" s="43"/>
      <c r="Y107" s="25"/>
      <c r="Z107" s="24"/>
      <c r="AA107" s="24"/>
      <c r="AB107" s="43"/>
      <c r="AC107" s="8"/>
    </row>
    <row r="108" spans="5:29" x14ac:dyDescent="0.3">
      <c r="E108" s="24"/>
      <c r="F108" s="24"/>
      <c r="G108" s="24"/>
      <c r="H108" s="43"/>
      <c r="I108" s="8"/>
      <c r="M108" s="43"/>
      <c r="O108" s="25"/>
      <c r="P108" s="24"/>
      <c r="Q108" s="24"/>
      <c r="R108" s="43"/>
      <c r="S108" s="8"/>
      <c r="W108" s="43"/>
      <c r="Y108" s="25"/>
      <c r="Z108" s="24"/>
      <c r="AA108" s="24"/>
      <c r="AB108" s="43"/>
      <c r="AC108" s="8"/>
    </row>
    <row r="109" spans="5:29" x14ac:dyDescent="0.3">
      <c r="E109" s="24"/>
      <c r="F109" s="24"/>
      <c r="G109" s="24"/>
      <c r="H109" s="43"/>
      <c r="I109" s="8"/>
      <c r="M109" s="43"/>
      <c r="O109" s="25"/>
      <c r="P109" s="24"/>
      <c r="Q109" s="24"/>
      <c r="R109" s="43"/>
      <c r="S109" s="8"/>
      <c r="W109" s="43"/>
      <c r="Y109" s="25"/>
      <c r="Z109" s="24"/>
      <c r="AA109" s="24"/>
      <c r="AB109" s="43"/>
      <c r="AC109" s="8"/>
    </row>
    <row r="110" spans="5:29" x14ac:dyDescent="0.3">
      <c r="E110" s="24"/>
      <c r="F110" s="24"/>
      <c r="G110" s="24"/>
      <c r="H110" s="43"/>
      <c r="I110" s="8"/>
      <c r="M110" s="43"/>
      <c r="O110" s="25"/>
      <c r="P110" s="24"/>
      <c r="Q110" s="24"/>
      <c r="R110" s="43"/>
      <c r="S110" s="8"/>
      <c r="W110" s="43"/>
      <c r="Y110" s="25"/>
      <c r="Z110" s="24"/>
      <c r="AA110" s="24"/>
      <c r="AB110" s="43"/>
      <c r="AC110" s="8"/>
    </row>
    <row r="111" spans="5:29" x14ac:dyDescent="0.3">
      <c r="E111" s="24"/>
      <c r="F111" s="24"/>
      <c r="G111" s="24"/>
      <c r="H111" s="43"/>
      <c r="I111" s="8"/>
      <c r="M111" s="43"/>
      <c r="O111" s="25"/>
      <c r="P111" s="24"/>
      <c r="Q111" s="24"/>
      <c r="R111" s="43"/>
      <c r="S111" s="8"/>
      <c r="W111" s="43"/>
      <c r="Y111" s="25"/>
      <c r="Z111" s="24"/>
      <c r="AA111" s="24"/>
      <c r="AB111" s="43"/>
      <c r="AC111" s="8"/>
    </row>
    <row r="112" spans="5:29" x14ac:dyDescent="0.3">
      <c r="E112" s="24"/>
      <c r="F112" s="24"/>
      <c r="G112" s="24"/>
      <c r="H112" s="43"/>
      <c r="I112" s="8"/>
      <c r="M112" s="43"/>
      <c r="O112" s="25"/>
      <c r="P112" s="24"/>
      <c r="Q112" s="24"/>
      <c r="R112" s="43"/>
      <c r="S112" s="8"/>
      <c r="W112" s="43"/>
      <c r="Y112" s="25"/>
      <c r="Z112" s="24"/>
      <c r="AA112" s="24"/>
      <c r="AB112" s="43"/>
      <c r="AC112" s="8"/>
    </row>
    <row r="113" spans="5:29" x14ac:dyDescent="0.3">
      <c r="E113" s="24"/>
      <c r="F113" s="24"/>
      <c r="G113" s="24"/>
      <c r="H113" s="43"/>
      <c r="I113" s="8"/>
      <c r="M113" s="43"/>
      <c r="O113" s="25"/>
      <c r="P113" s="24"/>
      <c r="Q113" s="24"/>
      <c r="R113" s="43"/>
      <c r="S113" s="8"/>
      <c r="W113" s="43"/>
      <c r="Y113" s="25"/>
      <c r="Z113" s="24"/>
      <c r="AA113" s="24"/>
      <c r="AB113" s="43"/>
      <c r="AC113" s="8"/>
    </row>
    <row r="114" spans="5:29" x14ac:dyDescent="0.3">
      <c r="E114" s="24"/>
      <c r="F114" s="24"/>
      <c r="G114" s="24"/>
      <c r="H114" s="43"/>
      <c r="I114" s="8"/>
      <c r="M114" s="43"/>
      <c r="O114" s="25"/>
      <c r="P114" s="24"/>
      <c r="Q114" s="24"/>
      <c r="R114" s="43"/>
      <c r="S114" s="8"/>
      <c r="W114" s="43"/>
      <c r="Y114" s="25"/>
      <c r="Z114" s="24"/>
      <c r="AA114" s="24"/>
      <c r="AB114" s="43"/>
      <c r="AC114" s="8"/>
    </row>
    <row r="115" spans="5:29" x14ac:dyDescent="0.3">
      <c r="E115" s="24"/>
      <c r="F115" s="24"/>
      <c r="G115" s="24"/>
      <c r="H115" s="43"/>
      <c r="I115" s="8"/>
      <c r="M115" s="43"/>
      <c r="O115" s="25"/>
      <c r="P115" s="24"/>
      <c r="Q115" s="24"/>
      <c r="R115" s="43"/>
      <c r="S115" s="8"/>
      <c r="W115" s="43"/>
      <c r="Y115" s="25"/>
      <c r="Z115" s="24"/>
      <c r="AA115" s="24"/>
      <c r="AB115" s="43"/>
      <c r="AC115" s="8"/>
    </row>
    <row r="116" spans="5:29" x14ac:dyDescent="0.3">
      <c r="E116" s="24"/>
      <c r="F116" s="24"/>
      <c r="G116" s="24"/>
      <c r="H116" s="43"/>
      <c r="I116" s="8"/>
      <c r="M116" s="43"/>
      <c r="O116" s="25"/>
      <c r="P116" s="24"/>
      <c r="Q116" s="24"/>
      <c r="R116" s="43"/>
      <c r="S116" s="8"/>
      <c r="W116" s="43"/>
      <c r="Y116" s="25"/>
      <c r="Z116" s="24"/>
      <c r="AA116" s="24"/>
      <c r="AB116" s="43"/>
      <c r="AC116" s="8"/>
    </row>
    <row r="117" spans="5:29" x14ac:dyDescent="0.3">
      <c r="E117" s="24"/>
      <c r="F117" s="24"/>
      <c r="G117" s="24"/>
      <c r="H117" s="43"/>
      <c r="I117" s="8"/>
      <c r="M117" s="43"/>
      <c r="O117" s="25"/>
      <c r="P117" s="24"/>
      <c r="Q117" s="24"/>
      <c r="R117" s="43"/>
      <c r="S117" s="8"/>
      <c r="W117" s="43"/>
      <c r="Y117" s="25"/>
      <c r="Z117" s="24"/>
      <c r="AA117" s="24"/>
      <c r="AB117" s="43"/>
      <c r="AC117" s="8"/>
    </row>
    <row r="118" spans="5:29" x14ac:dyDescent="0.3">
      <c r="E118" s="24"/>
      <c r="F118" s="24"/>
      <c r="G118" s="24"/>
      <c r="H118" s="43"/>
      <c r="I118" s="8"/>
      <c r="M118" s="43"/>
      <c r="O118" s="25"/>
      <c r="P118" s="24"/>
      <c r="Q118" s="24"/>
      <c r="R118" s="43"/>
      <c r="S118" s="8"/>
      <c r="W118" s="43"/>
      <c r="Y118" s="25"/>
      <c r="Z118" s="24"/>
      <c r="AA118" s="24"/>
      <c r="AB118" s="43"/>
      <c r="AC118" s="8"/>
    </row>
    <row r="119" spans="5:29" x14ac:dyDescent="0.3">
      <c r="E119" s="24"/>
      <c r="F119" s="24"/>
      <c r="G119" s="24"/>
      <c r="H119" s="43"/>
      <c r="I119" s="8"/>
      <c r="M119" s="43"/>
      <c r="O119" s="25"/>
      <c r="P119" s="24"/>
      <c r="Q119" s="24"/>
      <c r="R119" s="43"/>
      <c r="S119" s="8"/>
      <c r="W119" s="43"/>
      <c r="Y119" s="25"/>
      <c r="Z119" s="24"/>
      <c r="AA119" s="24"/>
      <c r="AB119" s="43"/>
      <c r="AC119" s="8"/>
    </row>
    <row r="120" spans="5:29" x14ac:dyDescent="0.3">
      <c r="E120" s="24"/>
      <c r="F120" s="24"/>
      <c r="G120" s="24"/>
      <c r="H120" s="43"/>
      <c r="I120" s="8"/>
      <c r="M120" s="43"/>
      <c r="O120" s="25"/>
      <c r="P120" s="24"/>
      <c r="Q120" s="24"/>
      <c r="R120" s="43"/>
      <c r="S120" s="8"/>
      <c r="W120" s="43"/>
      <c r="Y120" s="25"/>
      <c r="Z120" s="24"/>
      <c r="AA120" s="24"/>
      <c r="AB120" s="43"/>
      <c r="AC120" s="8"/>
    </row>
    <row r="121" spans="5:29" x14ac:dyDescent="0.3">
      <c r="E121" s="24"/>
      <c r="F121" s="24"/>
      <c r="G121" s="24"/>
      <c r="H121" s="43"/>
      <c r="I121" s="8"/>
      <c r="M121" s="43"/>
      <c r="O121" s="25"/>
      <c r="P121" s="24"/>
      <c r="Q121" s="24"/>
      <c r="R121" s="43"/>
      <c r="S121" s="8"/>
      <c r="W121" s="43"/>
      <c r="Y121" s="25"/>
      <c r="Z121" s="24"/>
      <c r="AA121" s="24"/>
      <c r="AB121" s="43"/>
      <c r="AC121" s="8"/>
    </row>
    <row r="122" spans="5:29" x14ac:dyDescent="0.3">
      <c r="E122" s="24"/>
      <c r="F122" s="24"/>
      <c r="G122" s="24"/>
      <c r="H122" s="43"/>
      <c r="I122" s="8"/>
      <c r="M122" s="43"/>
      <c r="O122" s="25"/>
      <c r="P122" s="24"/>
      <c r="Q122" s="24"/>
      <c r="R122" s="43"/>
      <c r="S122" s="8"/>
      <c r="W122" s="43"/>
      <c r="Y122" s="25"/>
      <c r="Z122" s="24"/>
      <c r="AA122" s="24"/>
      <c r="AB122" s="43"/>
      <c r="AC122" s="8"/>
    </row>
    <row r="123" spans="5:29" x14ac:dyDescent="0.3">
      <c r="E123" s="24"/>
      <c r="F123" s="24"/>
      <c r="G123" s="24"/>
      <c r="H123" s="43"/>
      <c r="I123" s="8"/>
      <c r="M123" s="43"/>
      <c r="O123" s="25"/>
      <c r="P123" s="24"/>
      <c r="Q123" s="24"/>
      <c r="R123" s="43"/>
      <c r="S123" s="8"/>
      <c r="W123" s="43"/>
      <c r="Y123" s="25"/>
      <c r="Z123" s="24"/>
      <c r="AA123" s="24"/>
      <c r="AB123" s="43"/>
      <c r="AC123" s="8"/>
    </row>
    <row r="124" spans="5:29" x14ac:dyDescent="0.3">
      <c r="E124" s="24"/>
      <c r="F124" s="24"/>
      <c r="G124" s="24"/>
      <c r="H124" s="43"/>
      <c r="I124" s="8"/>
      <c r="M124" s="43"/>
      <c r="O124" s="25"/>
      <c r="P124" s="24"/>
      <c r="Q124" s="24"/>
      <c r="R124" s="43"/>
      <c r="S124" s="8"/>
      <c r="W124" s="43"/>
      <c r="Y124" s="25"/>
      <c r="Z124" s="24"/>
      <c r="AA124" s="24"/>
      <c r="AB124" s="43"/>
      <c r="AC124" s="8"/>
    </row>
    <row r="125" spans="5:29" x14ac:dyDescent="0.3">
      <c r="E125" s="24"/>
      <c r="F125" s="24"/>
      <c r="G125" s="24"/>
      <c r="H125" s="43"/>
      <c r="I125" s="8"/>
      <c r="M125" s="43"/>
      <c r="O125" s="25"/>
      <c r="P125" s="24"/>
      <c r="Q125" s="24"/>
      <c r="R125" s="43"/>
      <c r="S125" s="8"/>
      <c r="W125" s="43"/>
      <c r="Y125" s="25"/>
      <c r="Z125" s="24"/>
      <c r="AA125" s="24"/>
      <c r="AB125" s="43"/>
      <c r="AC125" s="8"/>
    </row>
    <row r="126" spans="5:29" x14ac:dyDescent="0.3">
      <c r="E126" s="24"/>
      <c r="F126" s="24"/>
      <c r="G126" s="24"/>
      <c r="H126" s="43"/>
      <c r="I126" s="8"/>
      <c r="M126" s="43"/>
      <c r="O126" s="25"/>
      <c r="P126" s="24"/>
      <c r="Q126" s="24"/>
      <c r="R126" s="43"/>
      <c r="S126" s="8"/>
      <c r="W126" s="43"/>
      <c r="Y126" s="25"/>
      <c r="Z126" s="24"/>
      <c r="AA126" s="24"/>
      <c r="AB126" s="43"/>
      <c r="AC126" s="8"/>
    </row>
    <row r="127" spans="5:29" x14ac:dyDescent="0.3">
      <c r="E127" s="24"/>
      <c r="F127" s="24"/>
      <c r="G127" s="24"/>
      <c r="H127" s="43"/>
      <c r="I127" s="8"/>
      <c r="M127" s="43"/>
      <c r="O127" s="25"/>
      <c r="P127" s="24"/>
      <c r="Q127" s="24"/>
      <c r="R127" s="43"/>
      <c r="S127" s="8"/>
      <c r="W127" s="43"/>
      <c r="Y127" s="25"/>
      <c r="Z127" s="24"/>
      <c r="AA127" s="24"/>
      <c r="AB127" s="43"/>
      <c r="AC127" s="8"/>
    </row>
    <row r="128" spans="5:29" x14ac:dyDescent="0.3">
      <c r="E128" s="24"/>
      <c r="F128" s="24"/>
      <c r="G128" s="24"/>
      <c r="H128" s="43"/>
      <c r="I128" s="8"/>
      <c r="M128" s="43"/>
      <c r="O128" s="25"/>
      <c r="P128" s="24"/>
      <c r="Q128" s="24"/>
      <c r="R128" s="43"/>
      <c r="S128" s="8"/>
      <c r="W128" s="43"/>
      <c r="Y128" s="25"/>
      <c r="Z128" s="24"/>
      <c r="AA128" s="24"/>
      <c r="AB128" s="43"/>
      <c r="AC128" s="8"/>
    </row>
    <row r="129" spans="5:29" x14ac:dyDescent="0.3">
      <c r="E129" s="24"/>
      <c r="F129" s="24"/>
      <c r="G129" s="24"/>
      <c r="H129" s="43"/>
      <c r="I129" s="8"/>
      <c r="M129" s="43"/>
      <c r="O129" s="25"/>
      <c r="P129" s="24"/>
      <c r="Q129" s="24"/>
      <c r="R129" s="43"/>
      <c r="S129" s="8"/>
      <c r="W129" s="43"/>
      <c r="Y129" s="25"/>
      <c r="Z129" s="24"/>
      <c r="AA129" s="24"/>
      <c r="AB129" s="43"/>
      <c r="AC129" s="8"/>
    </row>
    <row r="130" spans="5:29" x14ac:dyDescent="0.3">
      <c r="E130" s="24"/>
      <c r="F130" s="24"/>
      <c r="G130" s="24"/>
      <c r="H130" s="43"/>
      <c r="I130" s="8"/>
      <c r="M130" s="43"/>
      <c r="O130" s="25"/>
      <c r="P130" s="24"/>
      <c r="Q130" s="24"/>
      <c r="R130" s="43"/>
      <c r="S130" s="8"/>
      <c r="W130" s="43"/>
      <c r="Y130" s="25"/>
      <c r="Z130" s="24"/>
      <c r="AA130" s="24"/>
      <c r="AB130" s="43"/>
      <c r="AC130" s="8"/>
    </row>
    <row r="131" spans="5:29" x14ac:dyDescent="0.3">
      <c r="E131" s="24"/>
      <c r="F131" s="24"/>
      <c r="G131" s="24"/>
      <c r="H131" s="43"/>
      <c r="I131" s="8"/>
      <c r="M131" s="43"/>
      <c r="O131" s="25"/>
      <c r="P131" s="24"/>
      <c r="Q131" s="24"/>
      <c r="R131" s="43"/>
      <c r="S131" s="8"/>
      <c r="W131" s="43"/>
      <c r="Y131" s="25"/>
      <c r="Z131" s="24"/>
      <c r="AA131" s="24"/>
      <c r="AB131" s="43"/>
      <c r="AC131" s="8"/>
    </row>
    <row r="132" spans="5:29" x14ac:dyDescent="0.3">
      <c r="E132" s="24"/>
      <c r="F132" s="24"/>
      <c r="G132" s="24"/>
      <c r="H132" s="43"/>
      <c r="I132" s="8"/>
      <c r="M132" s="43"/>
      <c r="O132" s="25"/>
      <c r="P132" s="24"/>
      <c r="Q132" s="24"/>
      <c r="R132" s="43"/>
      <c r="S132" s="8"/>
      <c r="W132" s="43"/>
      <c r="Y132" s="25"/>
      <c r="Z132" s="24"/>
      <c r="AA132" s="24"/>
      <c r="AB132" s="43"/>
      <c r="AC132" s="8"/>
    </row>
    <row r="133" spans="5:29" x14ac:dyDescent="0.3">
      <c r="E133" s="24"/>
      <c r="F133" s="24"/>
      <c r="G133" s="24"/>
      <c r="H133" s="43"/>
      <c r="I133" s="8"/>
      <c r="M133" s="43"/>
      <c r="O133" s="25"/>
      <c r="P133" s="24"/>
      <c r="Q133" s="24"/>
      <c r="R133" s="43"/>
      <c r="S133" s="8"/>
      <c r="W133" s="43"/>
      <c r="Y133" s="25"/>
      <c r="Z133" s="24"/>
      <c r="AA133" s="24"/>
      <c r="AB133" s="43"/>
      <c r="AC133" s="8"/>
    </row>
    <row r="134" spans="5:29" x14ac:dyDescent="0.3">
      <c r="E134" s="24"/>
      <c r="F134" s="24"/>
      <c r="G134" s="24"/>
      <c r="H134" s="43"/>
      <c r="I134" s="8"/>
      <c r="M134" s="43"/>
      <c r="O134" s="25"/>
      <c r="P134" s="24"/>
      <c r="Q134" s="24"/>
      <c r="R134" s="43"/>
      <c r="S134" s="8"/>
      <c r="W134" s="43"/>
      <c r="Y134" s="25"/>
      <c r="Z134" s="24"/>
      <c r="AA134" s="24"/>
      <c r="AB134" s="43"/>
      <c r="AC134" s="8"/>
    </row>
    <row r="135" spans="5:29" x14ac:dyDescent="0.3">
      <c r="E135" s="24"/>
      <c r="F135" s="24"/>
      <c r="G135" s="24"/>
      <c r="H135" s="43"/>
      <c r="I135" s="8"/>
      <c r="M135" s="43"/>
      <c r="O135" s="25"/>
      <c r="P135" s="24"/>
      <c r="Q135" s="24"/>
      <c r="R135" s="43"/>
      <c r="S135" s="8"/>
      <c r="W135" s="43"/>
      <c r="Y135" s="25"/>
      <c r="Z135" s="24"/>
      <c r="AA135" s="24"/>
      <c r="AB135" s="43"/>
      <c r="AC135" s="8"/>
    </row>
    <row r="136" spans="5:29" x14ac:dyDescent="0.3">
      <c r="E136" s="24"/>
      <c r="F136" s="24"/>
      <c r="G136" s="24"/>
      <c r="H136" s="43"/>
      <c r="I136" s="8"/>
      <c r="M136" s="43"/>
      <c r="O136" s="25"/>
      <c r="P136" s="24"/>
      <c r="Q136" s="24"/>
      <c r="R136" s="43"/>
      <c r="S136" s="8"/>
      <c r="W136" s="43"/>
      <c r="Y136" s="25"/>
      <c r="Z136" s="24"/>
      <c r="AA136" s="24"/>
      <c r="AB136" s="43"/>
      <c r="AC136" s="8"/>
    </row>
    <row r="137" spans="5:29" x14ac:dyDescent="0.3">
      <c r="E137" s="24"/>
      <c r="F137" s="24"/>
      <c r="G137" s="24"/>
      <c r="H137" s="43"/>
      <c r="I137" s="8"/>
      <c r="M137" s="43"/>
      <c r="O137" s="25"/>
      <c r="P137" s="24"/>
      <c r="Q137" s="24"/>
      <c r="R137" s="43"/>
      <c r="S137" s="8"/>
      <c r="W137" s="43"/>
      <c r="Y137" s="25"/>
      <c r="Z137" s="24"/>
      <c r="AA137" s="24"/>
      <c r="AB137" s="43"/>
      <c r="AC137" s="8"/>
    </row>
    <row r="138" spans="5:29" x14ac:dyDescent="0.3">
      <c r="E138" s="24"/>
      <c r="F138" s="24"/>
      <c r="G138" s="24"/>
      <c r="H138" s="43"/>
      <c r="I138" s="8"/>
      <c r="M138" s="43"/>
      <c r="O138" s="25"/>
      <c r="P138" s="24"/>
      <c r="Q138" s="24"/>
      <c r="R138" s="43"/>
      <c r="S138" s="8"/>
      <c r="W138" s="43"/>
      <c r="Y138" s="25"/>
      <c r="Z138" s="24"/>
      <c r="AA138" s="24"/>
      <c r="AB138" s="43"/>
      <c r="AC138" s="8"/>
    </row>
    <row r="139" spans="5:29" x14ac:dyDescent="0.3">
      <c r="E139" s="24"/>
      <c r="F139" s="24"/>
      <c r="G139" s="24"/>
      <c r="H139" s="43"/>
      <c r="I139" s="8"/>
      <c r="M139" s="43"/>
      <c r="O139" s="25"/>
      <c r="P139" s="24"/>
      <c r="Q139" s="24"/>
      <c r="R139" s="43"/>
      <c r="S139" s="8"/>
      <c r="W139" s="43"/>
      <c r="Y139" s="25"/>
      <c r="Z139" s="24"/>
      <c r="AA139" s="24"/>
      <c r="AB139" s="43"/>
      <c r="AC139" s="8"/>
    </row>
    <row r="140" spans="5:29" x14ac:dyDescent="0.3">
      <c r="E140" s="24"/>
      <c r="F140" s="24"/>
      <c r="G140" s="24"/>
      <c r="H140" s="43"/>
      <c r="I140" s="8"/>
      <c r="M140" s="43"/>
      <c r="O140" s="25"/>
      <c r="P140" s="24"/>
      <c r="Q140" s="24"/>
      <c r="R140" s="43"/>
      <c r="S140" s="8"/>
      <c r="W140" s="43"/>
      <c r="Y140" s="25"/>
      <c r="Z140" s="24"/>
      <c r="AA140" s="24"/>
      <c r="AB140" s="43"/>
      <c r="AC140" s="8"/>
    </row>
    <row r="141" spans="5:29" x14ac:dyDescent="0.3">
      <c r="E141" s="24"/>
      <c r="F141" s="24"/>
      <c r="G141" s="24"/>
      <c r="H141" s="43"/>
      <c r="I141" s="8"/>
      <c r="M141" s="43"/>
      <c r="O141" s="25"/>
      <c r="P141" s="24"/>
      <c r="Q141" s="24"/>
      <c r="R141" s="43"/>
      <c r="S141" s="8"/>
      <c r="W141" s="43"/>
      <c r="Y141" s="25"/>
      <c r="Z141" s="24"/>
      <c r="AA141" s="24"/>
      <c r="AB141" s="43"/>
      <c r="AC141" s="8"/>
    </row>
    <row r="142" spans="5:29" x14ac:dyDescent="0.3">
      <c r="E142" s="24"/>
      <c r="F142" s="24"/>
      <c r="G142" s="24"/>
      <c r="H142" s="43"/>
      <c r="I142" s="8"/>
      <c r="M142" s="43"/>
      <c r="O142" s="25"/>
      <c r="P142" s="24"/>
      <c r="Q142" s="24"/>
      <c r="R142" s="43"/>
      <c r="S142" s="8"/>
      <c r="W142" s="43"/>
      <c r="Y142" s="25"/>
      <c r="Z142" s="24"/>
      <c r="AA142" s="24"/>
      <c r="AB142" s="43"/>
      <c r="AC142" s="8"/>
    </row>
    <row r="143" spans="5:29" x14ac:dyDescent="0.3">
      <c r="E143" s="24"/>
      <c r="F143" s="24"/>
      <c r="G143" s="24"/>
      <c r="H143" s="43"/>
      <c r="I143" s="8"/>
      <c r="M143" s="43"/>
      <c r="O143" s="25"/>
      <c r="P143" s="24"/>
      <c r="Q143" s="24"/>
      <c r="R143" s="43"/>
      <c r="S143" s="8"/>
      <c r="W143" s="43"/>
      <c r="Y143" s="25"/>
      <c r="Z143" s="24"/>
      <c r="AA143" s="24"/>
      <c r="AB143" s="43"/>
      <c r="AC143" s="8"/>
    </row>
    <row r="144" spans="5:29" x14ac:dyDescent="0.3">
      <c r="E144" s="24"/>
      <c r="F144" s="24"/>
      <c r="G144" s="24"/>
      <c r="H144" s="43"/>
      <c r="I144" s="8"/>
      <c r="M144" s="43"/>
      <c r="O144" s="25"/>
      <c r="P144" s="24"/>
      <c r="Q144" s="24"/>
      <c r="R144" s="43"/>
      <c r="S144" s="8"/>
      <c r="W144" s="43"/>
      <c r="Y144" s="25"/>
      <c r="Z144" s="24"/>
      <c r="AA144" s="24"/>
      <c r="AB144" s="43"/>
      <c r="AC144" s="8"/>
    </row>
    <row r="145" spans="5:29" x14ac:dyDescent="0.3">
      <c r="E145" s="24"/>
      <c r="F145" s="24"/>
      <c r="G145" s="24"/>
      <c r="H145" s="43"/>
      <c r="I145" s="8"/>
      <c r="M145" s="43"/>
      <c r="O145" s="25"/>
      <c r="P145" s="24"/>
      <c r="Q145" s="24"/>
      <c r="R145" s="43"/>
      <c r="S145" s="8"/>
      <c r="W145" s="43"/>
      <c r="Y145" s="25"/>
      <c r="Z145" s="24"/>
      <c r="AA145" s="24"/>
      <c r="AB145" s="43"/>
      <c r="AC145" s="8"/>
    </row>
    <row r="146" spans="5:29" x14ac:dyDescent="0.3">
      <c r="E146" s="24"/>
      <c r="F146" s="24"/>
      <c r="G146" s="24"/>
      <c r="H146" s="43"/>
      <c r="I146" s="8"/>
      <c r="M146" s="43"/>
      <c r="O146" s="25"/>
      <c r="P146" s="24"/>
      <c r="Q146" s="24"/>
      <c r="R146" s="43"/>
      <c r="S146" s="8"/>
      <c r="W146" s="43"/>
      <c r="Y146" s="25"/>
      <c r="Z146" s="24"/>
      <c r="AA146" s="24"/>
      <c r="AB146" s="43"/>
      <c r="AC146" s="8"/>
    </row>
    <row r="147" spans="5:29" x14ac:dyDescent="0.3">
      <c r="E147" s="24"/>
      <c r="F147" s="24"/>
      <c r="G147" s="24"/>
      <c r="H147" s="43"/>
      <c r="I147" s="8"/>
      <c r="M147" s="43"/>
      <c r="O147" s="25"/>
      <c r="P147" s="24"/>
      <c r="Q147" s="24"/>
      <c r="R147" s="43"/>
      <c r="S147" s="8"/>
      <c r="W147" s="43"/>
      <c r="Y147" s="25"/>
      <c r="Z147" s="24"/>
      <c r="AA147" s="24"/>
      <c r="AB147" s="43"/>
      <c r="AC147" s="8"/>
    </row>
    <row r="148" spans="5:29" x14ac:dyDescent="0.3">
      <c r="E148" s="24"/>
      <c r="F148" s="24"/>
      <c r="G148" s="24"/>
      <c r="H148" s="43"/>
      <c r="I148" s="8"/>
      <c r="M148" s="43"/>
      <c r="O148" s="25"/>
      <c r="P148" s="24"/>
      <c r="Q148" s="24"/>
      <c r="R148" s="43"/>
      <c r="S148" s="8"/>
      <c r="W148" s="43"/>
      <c r="Y148" s="25"/>
      <c r="Z148" s="24"/>
      <c r="AA148" s="24"/>
      <c r="AB148" s="43"/>
      <c r="AC148" s="8"/>
    </row>
    <row r="149" spans="5:29" x14ac:dyDescent="0.3">
      <c r="E149" s="24"/>
      <c r="F149" s="24"/>
      <c r="G149" s="24"/>
      <c r="H149" s="43"/>
      <c r="I149" s="8"/>
      <c r="M149" s="43"/>
      <c r="O149" s="25"/>
      <c r="P149" s="24"/>
      <c r="Q149" s="24"/>
      <c r="R149" s="43"/>
      <c r="S149" s="8"/>
      <c r="W149" s="43"/>
      <c r="Y149" s="25"/>
      <c r="Z149" s="24"/>
      <c r="AA149" s="24"/>
      <c r="AB149" s="43"/>
      <c r="AC149" s="8"/>
    </row>
    <row r="150" spans="5:29" x14ac:dyDescent="0.3">
      <c r="E150" s="24"/>
      <c r="F150" s="24"/>
      <c r="G150" s="24"/>
      <c r="H150" s="43"/>
      <c r="I150" s="8"/>
      <c r="M150" s="43"/>
      <c r="O150" s="25"/>
      <c r="P150" s="24"/>
      <c r="Q150" s="24"/>
      <c r="R150" s="43"/>
      <c r="S150" s="8"/>
      <c r="W150" s="43"/>
      <c r="Y150" s="25"/>
      <c r="Z150" s="24"/>
      <c r="AA150" s="24"/>
      <c r="AB150" s="43"/>
      <c r="AC150" s="8"/>
    </row>
    <row r="151" spans="5:29" x14ac:dyDescent="0.3">
      <c r="E151" s="24"/>
      <c r="F151" s="24"/>
      <c r="G151" s="24"/>
      <c r="H151" s="43"/>
      <c r="I151" s="8"/>
      <c r="M151" s="43"/>
      <c r="O151" s="25"/>
      <c r="P151" s="24"/>
      <c r="Q151" s="24"/>
      <c r="R151" s="43"/>
      <c r="S151" s="8"/>
      <c r="W151" s="43"/>
      <c r="Y151" s="25"/>
      <c r="Z151" s="24"/>
      <c r="AA151" s="24"/>
      <c r="AB151" s="43"/>
      <c r="AC151" s="8"/>
    </row>
    <row r="152" spans="5:29" x14ac:dyDescent="0.3">
      <c r="E152" s="24"/>
      <c r="F152" s="24"/>
      <c r="G152" s="24"/>
      <c r="H152" s="43"/>
      <c r="I152" s="8"/>
      <c r="M152" s="43"/>
      <c r="O152" s="25"/>
      <c r="P152" s="24"/>
      <c r="Q152" s="24"/>
      <c r="R152" s="43"/>
      <c r="S152" s="8"/>
      <c r="W152" s="43"/>
      <c r="Y152" s="25"/>
      <c r="Z152" s="24"/>
      <c r="AA152" s="24"/>
      <c r="AB152" s="43"/>
      <c r="AC152" s="8"/>
    </row>
    <row r="153" spans="5:29" x14ac:dyDescent="0.3">
      <c r="E153" s="24"/>
      <c r="F153" s="24"/>
      <c r="G153" s="24"/>
      <c r="H153" s="43"/>
      <c r="I153" s="8"/>
      <c r="M153" s="43"/>
      <c r="O153" s="25"/>
      <c r="P153" s="24"/>
      <c r="Q153" s="24"/>
      <c r="R153" s="43"/>
      <c r="S153" s="8"/>
      <c r="W153" s="43"/>
      <c r="Y153" s="25"/>
      <c r="Z153" s="24"/>
      <c r="AA153" s="24"/>
      <c r="AB153" s="43"/>
      <c r="AC153" s="8"/>
    </row>
    <row r="154" spans="5:29" x14ac:dyDescent="0.3">
      <c r="E154" s="24"/>
      <c r="F154" s="24"/>
      <c r="G154" s="24"/>
      <c r="H154" s="43"/>
      <c r="I154" s="8"/>
      <c r="M154" s="43"/>
      <c r="O154" s="25"/>
      <c r="P154" s="24"/>
      <c r="Q154" s="24"/>
      <c r="R154" s="43"/>
      <c r="S154" s="8"/>
      <c r="W154" s="43"/>
      <c r="Y154" s="25"/>
      <c r="Z154" s="24"/>
      <c r="AA154" s="24"/>
      <c r="AB154" s="43"/>
      <c r="AC154" s="8"/>
    </row>
    <row r="155" spans="5:29" x14ac:dyDescent="0.3">
      <c r="E155" s="24"/>
      <c r="F155" s="24"/>
      <c r="G155" s="24"/>
      <c r="H155" s="43"/>
      <c r="I155" s="8"/>
      <c r="M155" s="43"/>
      <c r="O155" s="25"/>
      <c r="P155" s="24"/>
      <c r="Q155" s="24"/>
      <c r="R155" s="43"/>
      <c r="S155" s="8"/>
      <c r="W155" s="43"/>
      <c r="Y155" s="25"/>
      <c r="Z155" s="24"/>
      <c r="AA155" s="24"/>
      <c r="AB155" s="43"/>
      <c r="AC155" s="8"/>
    </row>
    <row r="156" spans="5:29" x14ac:dyDescent="0.3">
      <c r="E156" s="24"/>
      <c r="F156" s="24"/>
      <c r="G156" s="24"/>
      <c r="H156" s="43"/>
      <c r="I156" s="8"/>
      <c r="M156" s="43"/>
      <c r="O156" s="25"/>
      <c r="P156" s="24"/>
      <c r="Q156" s="24"/>
      <c r="R156" s="43"/>
      <c r="S156" s="8"/>
      <c r="W156" s="43"/>
      <c r="Y156" s="25"/>
      <c r="Z156" s="24"/>
      <c r="AA156" s="24"/>
      <c r="AB156" s="43"/>
      <c r="AC156" s="8"/>
    </row>
    <row r="157" spans="5:29" x14ac:dyDescent="0.3">
      <c r="E157" s="24"/>
      <c r="F157" s="24"/>
      <c r="G157" s="24"/>
      <c r="H157" s="43"/>
      <c r="I157" s="8"/>
      <c r="M157" s="43"/>
      <c r="O157" s="25"/>
      <c r="P157" s="24"/>
      <c r="Q157" s="24"/>
      <c r="R157" s="43"/>
      <c r="S157" s="8"/>
      <c r="W157" s="43"/>
      <c r="Y157" s="25"/>
      <c r="Z157" s="24"/>
      <c r="AA157" s="24"/>
      <c r="AB157" s="43"/>
      <c r="AC157" s="8"/>
    </row>
    <row r="158" spans="5:29" x14ac:dyDescent="0.3">
      <c r="E158" s="24"/>
      <c r="F158" s="24"/>
      <c r="G158" s="24"/>
      <c r="H158" s="43"/>
      <c r="I158" s="8"/>
      <c r="M158" s="43"/>
      <c r="O158" s="25"/>
      <c r="P158" s="24"/>
      <c r="Q158" s="24"/>
      <c r="R158" s="43"/>
      <c r="S158" s="8"/>
      <c r="W158" s="43"/>
      <c r="Y158" s="25"/>
      <c r="Z158" s="24"/>
      <c r="AA158" s="24"/>
      <c r="AB158" s="43"/>
      <c r="AC158" s="8"/>
    </row>
    <row r="159" spans="5:29" x14ac:dyDescent="0.3">
      <c r="E159" s="24"/>
      <c r="F159" s="24"/>
      <c r="G159" s="24"/>
      <c r="H159" s="43"/>
      <c r="I159" s="8"/>
      <c r="M159" s="43"/>
      <c r="O159" s="25"/>
      <c r="P159" s="24"/>
      <c r="Q159" s="24"/>
      <c r="R159" s="43"/>
      <c r="S159" s="8"/>
      <c r="W159" s="43"/>
      <c r="Y159" s="25"/>
      <c r="Z159" s="24"/>
      <c r="AA159" s="24"/>
      <c r="AB159" s="43"/>
      <c r="AC159" s="8"/>
    </row>
    <row r="160" spans="5:29" x14ac:dyDescent="0.3">
      <c r="E160" s="24"/>
      <c r="F160" s="24"/>
      <c r="G160" s="24"/>
      <c r="H160" s="43"/>
      <c r="I160" s="8"/>
      <c r="M160" s="43"/>
      <c r="O160" s="25"/>
      <c r="P160" s="24"/>
      <c r="Q160" s="24"/>
      <c r="R160" s="43"/>
      <c r="S160" s="8"/>
      <c r="W160" s="43"/>
      <c r="Y160" s="25"/>
      <c r="Z160" s="24"/>
      <c r="AA160" s="24"/>
      <c r="AB160" s="43"/>
      <c r="AC160" s="8"/>
    </row>
    <row r="161" spans="5:29" x14ac:dyDescent="0.3">
      <c r="E161" s="24"/>
      <c r="F161" s="24"/>
      <c r="G161" s="24"/>
      <c r="H161" s="43"/>
      <c r="I161" s="8"/>
      <c r="M161" s="43"/>
      <c r="O161" s="25"/>
      <c r="P161" s="24"/>
      <c r="Q161" s="24"/>
      <c r="R161" s="43"/>
      <c r="S161" s="8"/>
      <c r="W161" s="43"/>
      <c r="Y161" s="25"/>
      <c r="Z161" s="24"/>
      <c r="AA161" s="24"/>
      <c r="AB161" s="43"/>
      <c r="AC161" s="8"/>
    </row>
    <row r="162" spans="5:29" x14ac:dyDescent="0.3">
      <c r="E162" s="24"/>
      <c r="F162" s="24"/>
      <c r="G162" s="24"/>
      <c r="H162" s="43"/>
      <c r="I162" s="8"/>
      <c r="M162" s="43"/>
      <c r="O162" s="25"/>
      <c r="P162" s="24"/>
      <c r="Q162" s="24"/>
      <c r="R162" s="43"/>
      <c r="S162" s="8"/>
      <c r="W162" s="43"/>
      <c r="Y162" s="25"/>
      <c r="Z162" s="24"/>
      <c r="AA162" s="24"/>
      <c r="AB162" s="43"/>
      <c r="AC162" s="8"/>
    </row>
    <row r="163" spans="5:29" x14ac:dyDescent="0.3">
      <c r="E163" s="24"/>
      <c r="F163" s="24"/>
      <c r="G163" s="24"/>
      <c r="H163" s="43"/>
      <c r="I163" s="8"/>
      <c r="M163" s="43"/>
      <c r="O163" s="25"/>
      <c r="P163" s="24"/>
      <c r="Q163" s="24"/>
      <c r="R163" s="43"/>
      <c r="S163" s="8"/>
      <c r="W163" s="43"/>
      <c r="Y163" s="25"/>
      <c r="Z163" s="24"/>
      <c r="AA163" s="24"/>
      <c r="AB163" s="43"/>
      <c r="AC163" s="8"/>
    </row>
    <row r="164" spans="5:29" x14ac:dyDescent="0.3">
      <c r="E164" s="24"/>
      <c r="F164" s="24"/>
      <c r="G164" s="24"/>
      <c r="H164" s="43"/>
      <c r="I164" s="8"/>
      <c r="M164" s="43"/>
      <c r="O164" s="25"/>
      <c r="P164" s="24"/>
      <c r="Q164" s="24"/>
      <c r="R164" s="43"/>
      <c r="S164" s="8"/>
      <c r="W164" s="43"/>
      <c r="Y164" s="25"/>
      <c r="Z164" s="24"/>
      <c r="AA164" s="24"/>
      <c r="AB164" s="43"/>
      <c r="AC164" s="8"/>
    </row>
    <row r="165" spans="5:29" x14ac:dyDescent="0.3">
      <c r="E165" s="24"/>
      <c r="F165" s="24"/>
      <c r="G165" s="24"/>
      <c r="H165" s="43"/>
      <c r="I165" s="8"/>
      <c r="M165" s="43"/>
      <c r="O165" s="25"/>
      <c r="P165" s="24"/>
      <c r="Q165" s="24"/>
      <c r="R165" s="43"/>
      <c r="S165" s="8"/>
      <c r="W165" s="43"/>
      <c r="Y165" s="25"/>
      <c r="Z165" s="24"/>
      <c r="AA165" s="24"/>
      <c r="AB165" s="43"/>
      <c r="AC165" s="8"/>
    </row>
    <row r="166" spans="5:29" x14ac:dyDescent="0.3">
      <c r="E166" s="24"/>
      <c r="F166" s="24"/>
      <c r="G166" s="24"/>
      <c r="H166" s="43"/>
      <c r="I166" s="8"/>
      <c r="M166" s="43"/>
      <c r="O166" s="25"/>
      <c r="P166" s="24"/>
      <c r="Q166" s="24"/>
      <c r="R166" s="43"/>
      <c r="S166" s="8"/>
      <c r="W166" s="43"/>
      <c r="Y166" s="25"/>
      <c r="Z166" s="24"/>
      <c r="AA166" s="24"/>
      <c r="AB166" s="43"/>
      <c r="AC166" s="8"/>
    </row>
    <row r="167" spans="5:29" x14ac:dyDescent="0.3">
      <c r="E167" s="24"/>
      <c r="F167" s="24"/>
      <c r="G167" s="24"/>
      <c r="H167" s="43"/>
      <c r="I167" s="8"/>
      <c r="M167" s="43"/>
      <c r="O167" s="25"/>
      <c r="P167" s="24"/>
      <c r="Q167" s="24"/>
      <c r="R167" s="43"/>
      <c r="S167" s="8"/>
      <c r="W167" s="43"/>
      <c r="Y167" s="25"/>
      <c r="Z167" s="24"/>
      <c r="AA167" s="24"/>
      <c r="AB167" s="43"/>
      <c r="AC167" s="8"/>
    </row>
    <row r="168" spans="5:29" x14ac:dyDescent="0.3">
      <c r="E168" s="24"/>
      <c r="F168" s="24"/>
      <c r="G168" s="24"/>
      <c r="H168" s="43"/>
      <c r="I168" s="8"/>
      <c r="M168" s="43"/>
      <c r="O168" s="25"/>
      <c r="P168" s="24"/>
      <c r="Q168" s="24"/>
      <c r="R168" s="43"/>
      <c r="S168" s="8"/>
      <c r="W168" s="43"/>
      <c r="Y168" s="25"/>
      <c r="Z168" s="24"/>
      <c r="AA168" s="24"/>
      <c r="AB168" s="43"/>
      <c r="AC168" s="8"/>
    </row>
    <row r="169" spans="5:29" x14ac:dyDescent="0.3">
      <c r="E169" s="24"/>
      <c r="F169" s="24"/>
      <c r="G169" s="24"/>
      <c r="H169" s="43"/>
      <c r="I169" s="8"/>
      <c r="M169" s="43"/>
      <c r="O169" s="25"/>
      <c r="P169" s="24"/>
      <c r="Q169" s="24"/>
      <c r="R169" s="43"/>
      <c r="S169" s="8"/>
      <c r="W169" s="43"/>
      <c r="Y169" s="25"/>
      <c r="Z169" s="24"/>
      <c r="AA169" s="24"/>
      <c r="AB169" s="43"/>
      <c r="AC169" s="8"/>
    </row>
    <row r="170" spans="5:29" x14ac:dyDescent="0.3">
      <c r="E170" s="24"/>
      <c r="F170" s="24"/>
      <c r="G170" s="24"/>
      <c r="H170" s="43"/>
      <c r="I170" s="8"/>
      <c r="M170" s="43"/>
      <c r="O170" s="25"/>
      <c r="P170" s="24"/>
      <c r="Q170" s="24"/>
      <c r="R170" s="43"/>
      <c r="S170" s="8"/>
      <c r="W170" s="43"/>
      <c r="Y170" s="25"/>
      <c r="Z170" s="24"/>
      <c r="AA170" s="24"/>
      <c r="AB170" s="43"/>
      <c r="AC170" s="8"/>
    </row>
    <row r="171" spans="5:29" x14ac:dyDescent="0.3">
      <c r="E171" s="24"/>
      <c r="F171" s="24"/>
      <c r="G171" s="24"/>
      <c r="H171" s="43"/>
      <c r="I171" s="8"/>
      <c r="M171" s="43"/>
      <c r="O171" s="25"/>
      <c r="P171" s="24"/>
      <c r="Q171" s="24"/>
      <c r="R171" s="43"/>
      <c r="S171" s="8"/>
      <c r="W171" s="43"/>
      <c r="Y171" s="25"/>
      <c r="Z171" s="24"/>
      <c r="AA171" s="24"/>
      <c r="AB171" s="43"/>
      <c r="AC171" s="8"/>
    </row>
    <row r="172" spans="5:29" x14ac:dyDescent="0.3">
      <c r="E172" s="24"/>
      <c r="F172" s="24"/>
      <c r="G172" s="24"/>
      <c r="H172" s="43"/>
      <c r="I172" s="8"/>
      <c r="M172" s="43"/>
      <c r="O172" s="25"/>
      <c r="P172" s="24"/>
      <c r="Q172" s="24"/>
      <c r="R172" s="43"/>
      <c r="S172" s="8"/>
      <c r="W172" s="43"/>
      <c r="Y172" s="25"/>
      <c r="Z172" s="24"/>
      <c r="AA172" s="24"/>
      <c r="AB172" s="43"/>
      <c r="AC172" s="8"/>
    </row>
    <row r="173" spans="5:29" x14ac:dyDescent="0.3">
      <c r="E173" s="24"/>
      <c r="F173" s="24"/>
      <c r="G173" s="24"/>
      <c r="H173" s="43"/>
      <c r="I173" s="8"/>
      <c r="M173" s="43"/>
      <c r="O173" s="25"/>
      <c r="P173" s="24"/>
      <c r="Q173" s="24"/>
      <c r="R173" s="43"/>
      <c r="S173" s="8"/>
      <c r="W173" s="43"/>
      <c r="Y173" s="25"/>
      <c r="Z173" s="24"/>
      <c r="AA173" s="24"/>
      <c r="AB173" s="43"/>
      <c r="AC173" s="8"/>
    </row>
    <row r="174" spans="5:29" x14ac:dyDescent="0.3">
      <c r="E174" s="24"/>
      <c r="F174" s="24"/>
      <c r="G174" s="24"/>
      <c r="H174" s="43"/>
      <c r="I174" s="8"/>
      <c r="M174" s="43"/>
      <c r="O174" s="25"/>
      <c r="P174" s="24"/>
      <c r="Q174" s="24"/>
      <c r="R174" s="43"/>
      <c r="S174" s="8"/>
      <c r="W174" s="43"/>
      <c r="Y174" s="25"/>
      <c r="Z174" s="24"/>
      <c r="AA174" s="24"/>
      <c r="AB174" s="43"/>
      <c r="AC174" s="8"/>
    </row>
    <row r="175" spans="5:29" x14ac:dyDescent="0.3">
      <c r="E175" s="24"/>
      <c r="F175" s="24"/>
      <c r="G175" s="24"/>
      <c r="H175" s="43"/>
      <c r="I175" s="8"/>
      <c r="M175" s="43"/>
      <c r="O175" s="25"/>
      <c r="P175" s="24"/>
      <c r="Q175" s="24"/>
      <c r="R175" s="43"/>
      <c r="S175" s="8"/>
      <c r="W175" s="43"/>
      <c r="Y175" s="25"/>
      <c r="Z175" s="24"/>
      <c r="AA175" s="24"/>
      <c r="AB175" s="43"/>
      <c r="AC175" s="8"/>
    </row>
    <row r="176" spans="5:29" x14ac:dyDescent="0.3">
      <c r="E176" s="24"/>
      <c r="F176" s="24"/>
      <c r="G176" s="24"/>
      <c r="H176" s="43"/>
      <c r="I176" s="8"/>
      <c r="M176" s="43"/>
      <c r="O176" s="25"/>
      <c r="P176" s="24"/>
      <c r="Q176" s="24"/>
      <c r="R176" s="43"/>
      <c r="S176" s="8"/>
      <c r="W176" s="43"/>
      <c r="Y176" s="25"/>
      <c r="Z176" s="24"/>
      <c r="AA176" s="24"/>
      <c r="AB176" s="43"/>
      <c r="AC176" s="8"/>
    </row>
    <row r="177" spans="5:29" x14ac:dyDescent="0.3">
      <c r="E177" s="24"/>
      <c r="F177" s="24"/>
      <c r="G177" s="24"/>
      <c r="H177" s="43"/>
      <c r="I177" s="8"/>
      <c r="M177" s="43"/>
      <c r="O177" s="25"/>
      <c r="P177" s="24"/>
      <c r="Q177" s="24"/>
      <c r="R177" s="43"/>
      <c r="S177" s="8"/>
      <c r="W177" s="43"/>
      <c r="Y177" s="25"/>
      <c r="Z177" s="24"/>
      <c r="AA177" s="24"/>
      <c r="AB177" s="43"/>
      <c r="AC177" s="8"/>
    </row>
    <row r="178" spans="5:29" x14ac:dyDescent="0.3">
      <c r="E178" s="24"/>
      <c r="F178" s="24"/>
      <c r="G178" s="24"/>
      <c r="H178" s="43"/>
      <c r="I178" s="8"/>
      <c r="M178" s="43"/>
      <c r="O178" s="25"/>
      <c r="P178" s="24"/>
      <c r="Q178" s="24"/>
      <c r="R178" s="43"/>
      <c r="S178" s="8"/>
      <c r="W178" s="43"/>
      <c r="Y178" s="25"/>
      <c r="Z178" s="24"/>
      <c r="AA178" s="24"/>
      <c r="AB178" s="43"/>
      <c r="AC178" s="8"/>
    </row>
    <row r="179" spans="5:29" x14ac:dyDescent="0.3">
      <c r="E179" s="24"/>
      <c r="F179" s="24"/>
      <c r="G179" s="24"/>
      <c r="H179" s="43"/>
      <c r="I179" s="8"/>
      <c r="M179" s="43"/>
      <c r="O179" s="25"/>
      <c r="P179" s="24"/>
      <c r="Q179" s="24"/>
      <c r="R179" s="43"/>
      <c r="S179" s="8"/>
      <c r="W179" s="43"/>
      <c r="Y179" s="25"/>
      <c r="Z179" s="24"/>
      <c r="AA179" s="24"/>
      <c r="AB179" s="43"/>
      <c r="AC179" s="8"/>
    </row>
    <row r="180" spans="5:29" x14ac:dyDescent="0.3">
      <c r="E180" s="24"/>
      <c r="F180" s="24"/>
      <c r="G180" s="24"/>
      <c r="H180" s="43"/>
      <c r="I180" s="8"/>
      <c r="M180" s="43"/>
      <c r="O180" s="25"/>
      <c r="P180" s="24"/>
      <c r="Q180" s="24"/>
      <c r="R180" s="43"/>
      <c r="S180" s="8"/>
      <c r="W180" s="43"/>
      <c r="Y180" s="25"/>
      <c r="Z180" s="24"/>
      <c r="AA180" s="24"/>
      <c r="AB180" s="43"/>
      <c r="AC180" s="8"/>
    </row>
    <row r="181" spans="5:29" x14ac:dyDescent="0.3">
      <c r="E181" s="24"/>
      <c r="F181" s="24"/>
      <c r="G181" s="24"/>
      <c r="H181" s="43"/>
      <c r="I181" s="8"/>
      <c r="M181" s="43"/>
      <c r="O181" s="25"/>
      <c r="P181" s="24"/>
      <c r="Q181" s="24"/>
      <c r="R181" s="43"/>
      <c r="S181" s="8"/>
      <c r="W181" s="43"/>
      <c r="Y181" s="25"/>
      <c r="Z181" s="24"/>
      <c r="AA181" s="24"/>
      <c r="AB181" s="43"/>
      <c r="AC181" s="8"/>
    </row>
    <row r="182" spans="5:29" x14ac:dyDescent="0.3">
      <c r="E182" s="24"/>
      <c r="F182" s="24"/>
      <c r="G182" s="24"/>
      <c r="H182" s="43"/>
      <c r="I182" s="8"/>
      <c r="M182" s="43"/>
      <c r="O182" s="25"/>
      <c r="P182" s="24"/>
      <c r="Q182" s="24"/>
      <c r="R182" s="43"/>
      <c r="S182" s="8"/>
      <c r="W182" s="43"/>
      <c r="Y182" s="25"/>
      <c r="Z182" s="24"/>
      <c r="AA182" s="24"/>
      <c r="AB182" s="43"/>
      <c r="AC182" s="8"/>
    </row>
    <row r="183" spans="5:29" x14ac:dyDescent="0.3">
      <c r="E183" s="24"/>
      <c r="F183" s="24"/>
      <c r="G183" s="24"/>
      <c r="H183" s="43"/>
      <c r="I183" s="8"/>
      <c r="M183" s="43"/>
      <c r="O183" s="25"/>
      <c r="P183" s="24"/>
      <c r="Q183" s="24"/>
      <c r="R183" s="43"/>
      <c r="S183" s="8"/>
      <c r="W183" s="43"/>
      <c r="Y183" s="25"/>
      <c r="Z183" s="24"/>
      <c r="AA183" s="24"/>
      <c r="AB183" s="43"/>
      <c r="AC183" s="8"/>
    </row>
    <row r="184" spans="5:29" x14ac:dyDescent="0.3">
      <c r="E184" s="24"/>
      <c r="F184" s="24"/>
      <c r="G184" s="24"/>
      <c r="H184" s="43"/>
      <c r="I184" s="8"/>
      <c r="M184" s="43"/>
      <c r="O184" s="25"/>
      <c r="P184" s="24"/>
      <c r="Q184" s="24"/>
      <c r="R184" s="43"/>
      <c r="S184" s="8"/>
      <c r="W184" s="43"/>
      <c r="Y184" s="25"/>
      <c r="Z184" s="24"/>
      <c r="AA184" s="24"/>
      <c r="AB184" s="43"/>
      <c r="AC184" s="8"/>
    </row>
    <row r="185" spans="5:29" x14ac:dyDescent="0.3">
      <c r="E185" s="24"/>
      <c r="F185" s="24"/>
      <c r="G185" s="24"/>
      <c r="H185" s="43"/>
      <c r="I185" s="8"/>
      <c r="M185" s="43"/>
      <c r="O185" s="25"/>
      <c r="P185" s="24"/>
      <c r="Q185" s="24"/>
      <c r="R185" s="43"/>
      <c r="S185" s="8"/>
      <c r="W185" s="43"/>
      <c r="Y185" s="25"/>
      <c r="Z185" s="24"/>
      <c r="AA185" s="24"/>
      <c r="AB185" s="43"/>
      <c r="AC185" s="8"/>
    </row>
    <row r="186" spans="5:29" x14ac:dyDescent="0.3">
      <c r="E186" s="24"/>
      <c r="F186" s="24"/>
      <c r="G186" s="24"/>
      <c r="H186" s="43"/>
      <c r="I186" s="8"/>
      <c r="M186" s="43"/>
      <c r="O186" s="25"/>
      <c r="P186" s="24"/>
      <c r="Q186" s="24"/>
      <c r="R186" s="43"/>
      <c r="S186" s="8"/>
      <c r="W186" s="43"/>
      <c r="Y186" s="25"/>
      <c r="Z186" s="24"/>
      <c r="AA186" s="24"/>
      <c r="AB186" s="43"/>
      <c r="AC186" s="8"/>
    </row>
    <row r="187" spans="5:29" x14ac:dyDescent="0.3">
      <c r="E187" s="24"/>
      <c r="F187" s="24"/>
      <c r="G187" s="24"/>
      <c r="H187" s="43"/>
      <c r="I187" s="8"/>
      <c r="M187" s="43"/>
      <c r="O187" s="25"/>
      <c r="P187" s="24"/>
      <c r="Q187" s="24"/>
      <c r="R187" s="43"/>
      <c r="S187" s="8"/>
      <c r="W187" s="43"/>
      <c r="Y187" s="25"/>
      <c r="Z187" s="24"/>
      <c r="AA187" s="24"/>
      <c r="AB187" s="43"/>
      <c r="AC187" s="8"/>
    </row>
    <row r="188" spans="5:29" x14ac:dyDescent="0.3">
      <c r="E188" s="24"/>
      <c r="F188" s="24"/>
      <c r="G188" s="24"/>
      <c r="H188" s="43"/>
      <c r="I188" s="8"/>
      <c r="M188" s="43"/>
      <c r="O188" s="25"/>
      <c r="P188" s="24"/>
      <c r="Q188" s="24"/>
      <c r="R188" s="43"/>
      <c r="S188" s="8"/>
      <c r="W188" s="43"/>
      <c r="Y188" s="25"/>
      <c r="Z188" s="24"/>
      <c r="AA188" s="24"/>
      <c r="AB188" s="43"/>
      <c r="AC188" s="8"/>
    </row>
    <row r="189" spans="5:29" x14ac:dyDescent="0.3">
      <c r="E189" s="24"/>
      <c r="F189" s="24"/>
      <c r="G189" s="24"/>
      <c r="H189" s="43"/>
      <c r="I189" s="8"/>
      <c r="M189" s="43"/>
      <c r="O189" s="25"/>
      <c r="P189" s="24"/>
      <c r="Q189" s="24"/>
      <c r="R189" s="43"/>
      <c r="S189" s="8"/>
      <c r="W189" s="43"/>
      <c r="Y189" s="25"/>
      <c r="Z189" s="24"/>
      <c r="AA189" s="24"/>
      <c r="AB189" s="43"/>
      <c r="AC189" s="8"/>
    </row>
    <row r="190" spans="5:29" x14ac:dyDescent="0.3">
      <c r="E190" s="24"/>
      <c r="F190" s="24"/>
      <c r="G190" s="24"/>
      <c r="H190" s="43"/>
      <c r="I190" s="8"/>
      <c r="M190" s="43"/>
      <c r="O190" s="25"/>
      <c r="P190" s="24"/>
      <c r="Q190" s="24"/>
      <c r="R190" s="43"/>
      <c r="S190" s="8"/>
      <c r="W190" s="43"/>
      <c r="Y190" s="25"/>
      <c r="Z190" s="24"/>
      <c r="AA190" s="24"/>
      <c r="AB190" s="43"/>
      <c r="AC190" s="8"/>
    </row>
    <row r="191" spans="5:29" x14ac:dyDescent="0.3">
      <c r="E191" s="24"/>
      <c r="F191" s="24"/>
      <c r="G191" s="24"/>
      <c r="H191" s="43"/>
      <c r="I191" s="8"/>
      <c r="M191" s="43"/>
      <c r="O191" s="25"/>
      <c r="P191" s="24"/>
      <c r="Q191" s="24"/>
      <c r="R191" s="43"/>
      <c r="S191" s="8"/>
      <c r="W191" s="43"/>
      <c r="Y191" s="25"/>
      <c r="Z191" s="24"/>
      <c r="AA191" s="24"/>
      <c r="AB191" s="43"/>
      <c r="AC191" s="8"/>
    </row>
    <row r="192" spans="5:29" x14ac:dyDescent="0.3">
      <c r="E192" s="24"/>
      <c r="F192" s="24"/>
      <c r="G192" s="24"/>
      <c r="H192" s="43"/>
      <c r="I192" s="8"/>
      <c r="M192" s="43"/>
      <c r="O192" s="25"/>
      <c r="P192" s="24"/>
      <c r="Q192" s="24"/>
      <c r="R192" s="43"/>
      <c r="S192" s="8"/>
      <c r="W192" s="43"/>
      <c r="Y192" s="25"/>
      <c r="Z192" s="24"/>
      <c r="AA192" s="24"/>
      <c r="AB192" s="43"/>
      <c r="AC192" s="8"/>
    </row>
    <row r="193" spans="5:29" x14ac:dyDescent="0.3">
      <c r="E193" s="24"/>
      <c r="F193" s="24"/>
      <c r="G193" s="24"/>
      <c r="H193" s="43"/>
      <c r="I193" s="8"/>
      <c r="M193" s="43"/>
      <c r="O193" s="25"/>
      <c r="P193" s="24"/>
      <c r="Q193" s="24"/>
      <c r="R193" s="43"/>
      <c r="S193" s="8"/>
      <c r="W193" s="43"/>
      <c r="Y193" s="25"/>
      <c r="Z193" s="24"/>
      <c r="AA193" s="24"/>
      <c r="AB193" s="43"/>
      <c r="AC193" s="8"/>
    </row>
    <row r="194" spans="5:29" x14ac:dyDescent="0.3">
      <c r="E194" s="24"/>
      <c r="F194" s="24"/>
      <c r="G194" s="24"/>
      <c r="H194" s="43"/>
      <c r="I194" s="8"/>
      <c r="M194" s="43"/>
      <c r="O194" s="25"/>
      <c r="P194" s="24"/>
      <c r="Q194" s="24"/>
      <c r="R194" s="43"/>
      <c r="S194" s="8"/>
      <c r="W194" s="43"/>
      <c r="Y194" s="25"/>
      <c r="Z194" s="24"/>
      <c r="AA194" s="24"/>
      <c r="AB194" s="43"/>
      <c r="AC194" s="8"/>
    </row>
    <row r="195" spans="5:29" x14ac:dyDescent="0.3">
      <c r="E195" s="24"/>
      <c r="F195" s="24"/>
      <c r="G195" s="24"/>
      <c r="H195" s="43"/>
      <c r="I195" s="8"/>
      <c r="M195" s="43"/>
      <c r="O195" s="25"/>
      <c r="P195" s="24"/>
      <c r="Q195" s="24"/>
      <c r="R195" s="43"/>
      <c r="S195" s="8"/>
      <c r="W195" s="43"/>
      <c r="Y195" s="25"/>
      <c r="Z195" s="24"/>
      <c r="AA195" s="24"/>
      <c r="AB195" s="43"/>
      <c r="AC195" s="8"/>
    </row>
    <row r="196" spans="5:29" x14ac:dyDescent="0.3">
      <c r="E196" s="24"/>
      <c r="F196" s="24"/>
      <c r="G196" s="24"/>
      <c r="H196" s="43"/>
      <c r="I196" s="8"/>
      <c r="M196" s="43"/>
      <c r="O196" s="25"/>
      <c r="P196" s="24"/>
      <c r="Q196" s="24"/>
      <c r="R196" s="43"/>
      <c r="S196" s="8"/>
      <c r="W196" s="43"/>
      <c r="Y196" s="25"/>
      <c r="Z196" s="24"/>
      <c r="AA196" s="24"/>
      <c r="AB196" s="43"/>
      <c r="AC196" s="8"/>
    </row>
    <row r="197" spans="5:29" x14ac:dyDescent="0.3">
      <c r="E197" s="24"/>
      <c r="F197" s="24"/>
      <c r="G197" s="24"/>
      <c r="H197" s="43"/>
      <c r="I197" s="8"/>
      <c r="M197" s="43"/>
      <c r="O197" s="25"/>
      <c r="P197" s="24"/>
      <c r="Q197" s="24"/>
      <c r="R197" s="43"/>
      <c r="S197" s="8"/>
      <c r="W197" s="43"/>
      <c r="Y197" s="25"/>
      <c r="Z197" s="24"/>
      <c r="AA197" s="24"/>
      <c r="AB197" s="43"/>
      <c r="AC197" s="8"/>
    </row>
    <row r="198" spans="5:29" x14ac:dyDescent="0.3">
      <c r="E198" s="24"/>
      <c r="F198" s="24"/>
      <c r="G198" s="24"/>
      <c r="H198" s="43"/>
      <c r="I198" s="8"/>
      <c r="M198" s="43"/>
      <c r="O198" s="25"/>
      <c r="P198" s="24"/>
      <c r="Q198" s="24"/>
      <c r="R198" s="43"/>
      <c r="S198" s="8"/>
      <c r="W198" s="43"/>
      <c r="Y198" s="25"/>
      <c r="Z198" s="24"/>
      <c r="AA198" s="24"/>
      <c r="AB198" s="43"/>
      <c r="AC198" s="8"/>
    </row>
    <row r="199" spans="5:29" x14ac:dyDescent="0.3">
      <c r="E199" s="24"/>
      <c r="F199" s="24"/>
      <c r="G199" s="24"/>
      <c r="H199" s="43"/>
      <c r="I199" s="8"/>
      <c r="M199" s="43"/>
      <c r="O199" s="25"/>
      <c r="P199" s="24"/>
      <c r="Q199" s="24"/>
      <c r="R199" s="43"/>
      <c r="S199" s="8"/>
      <c r="W199" s="43"/>
      <c r="Y199" s="25"/>
      <c r="Z199" s="24"/>
      <c r="AA199" s="24"/>
      <c r="AB199" s="43"/>
      <c r="AC199" s="8"/>
    </row>
    <row r="200" spans="5:29" x14ac:dyDescent="0.3">
      <c r="E200" s="24"/>
      <c r="F200" s="24"/>
      <c r="G200" s="24"/>
      <c r="H200" s="43"/>
      <c r="I200" s="8"/>
      <c r="M200" s="43"/>
      <c r="O200" s="25"/>
      <c r="P200" s="24"/>
      <c r="Q200" s="24"/>
      <c r="R200" s="43"/>
      <c r="S200" s="8"/>
      <c r="W200" s="43"/>
      <c r="Y200" s="25"/>
      <c r="Z200" s="24"/>
      <c r="AA200" s="24"/>
      <c r="AB200" s="43"/>
      <c r="AC200" s="8"/>
    </row>
    <row r="201" spans="5:29" x14ac:dyDescent="0.3">
      <c r="E201" s="24"/>
      <c r="F201" s="24"/>
      <c r="G201" s="24"/>
      <c r="H201" s="43"/>
      <c r="I201" s="8"/>
      <c r="M201" s="43"/>
      <c r="O201" s="25"/>
      <c r="P201" s="24"/>
      <c r="Q201" s="24"/>
      <c r="R201" s="43"/>
      <c r="S201" s="8"/>
      <c r="W201" s="43"/>
      <c r="Y201" s="25"/>
      <c r="Z201" s="24"/>
      <c r="AA201" s="24"/>
      <c r="AB201" s="43"/>
      <c r="AC201" s="8"/>
    </row>
    <row r="202" spans="5:29" x14ac:dyDescent="0.3">
      <c r="E202" s="24"/>
      <c r="F202" s="24"/>
      <c r="G202" s="24"/>
      <c r="H202" s="43"/>
      <c r="I202" s="8"/>
      <c r="M202" s="43"/>
      <c r="O202" s="25"/>
      <c r="P202" s="24"/>
      <c r="Q202" s="24"/>
      <c r="R202" s="43"/>
      <c r="S202" s="8"/>
      <c r="W202" s="43"/>
      <c r="Y202" s="25"/>
      <c r="Z202" s="24"/>
      <c r="AA202" s="24"/>
      <c r="AB202" s="43"/>
      <c r="AC202" s="8"/>
    </row>
    <row r="203" spans="5:29" x14ac:dyDescent="0.3">
      <c r="E203" s="24"/>
      <c r="F203" s="24"/>
      <c r="G203" s="24"/>
      <c r="H203" s="43"/>
      <c r="I203" s="8"/>
      <c r="M203" s="43"/>
      <c r="O203" s="25"/>
      <c r="P203" s="24"/>
      <c r="Q203" s="24"/>
      <c r="R203" s="43"/>
      <c r="S203" s="8"/>
      <c r="W203" s="43"/>
      <c r="Y203" s="25"/>
      <c r="Z203" s="24"/>
      <c r="AA203" s="24"/>
      <c r="AB203" s="43"/>
      <c r="AC203" s="8"/>
    </row>
    <row r="204" spans="5:29" x14ac:dyDescent="0.3">
      <c r="E204" s="24"/>
      <c r="F204" s="24"/>
      <c r="G204" s="24"/>
      <c r="H204" s="43"/>
      <c r="I204" s="8"/>
      <c r="M204" s="43"/>
      <c r="O204" s="25"/>
      <c r="P204" s="24"/>
      <c r="Q204" s="24"/>
      <c r="R204" s="43"/>
      <c r="S204" s="8"/>
      <c r="W204" s="43"/>
      <c r="Y204" s="25"/>
      <c r="Z204" s="24"/>
      <c r="AA204" s="24"/>
      <c r="AB204" s="43"/>
      <c r="AC204" s="8"/>
    </row>
    <row r="205" spans="5:29" x14ac:dyDescent="0.3">
      <c r="E205" s="24"/>
      <c r="F205" s="24"/>
      <c r="G205" s="24"/>
      <c r="H205" s="43"/>
      <c r="I205" s="8"/>
      <c r="M205" s="43"/>
      <c r="O205" s="25"/>
      <c r="P205" s="24"/>
      <c r="Q205" s="24"/>
      <c r="R205" s="43"/>
      <c r="S205" s="8"/>
      <c r="W205" s="43"/>
      <c r="Y205" s="25"/>
      <c r="Z205" s="24"/>
      <c r="AA205" s="24"/>
      <c r="AB205" s="43"/>
      <c r="AC205" s="8"/>
    </row>
    <row r="206" spans="5:29" x14ac:dyDescent="0.3">
      <c r="E206" s="24"/>
      <c r="F206" s="24"/>
      <c r="G206" s="24"/>
      <c r="H206" s="43"/>
      <c r="I206" s="8"/>
      <c r="M206" s="43"/>
      <c r="O206" s="25"/>
      <c r="P206" s="24"/>
      <c r="Q206" s="24"/>
      <c r="R206" s="43"/>
      <c r="S206" s="8"/>
      <c r="W206" s="43"/>
      <c r="Y206" s="25"/>
      <c r="Z206" s="24"/>
      <c r="AA206" s="24"/>
      <c r="AB206" s="43"/>
      <c r="AC206" s="8"/>
    </row>
    <row r="207" spans="5:29" x14ac:dyDescent="0.3">
      <c r="E207" s="24"/>
      <c r="F207" s="24"/>
      <c r="G207" s="24"/>
      <c r="H207" s="43"/>
      <c r="I207" s="8"/>
      <c r="M207" s="43"/>
      <c r="O207" s="25"/>
      <c r="P207" s="24"/>
      <c r="Q207" s="24"/>
      <c r="R207" s="43"/>
      <c r="S207" s="8"/>
      <c r="W207" s="43"/>
      <c r="Y207" s="25"/>
      <c r="Z207" s="24"/>
      <c r="AA207" s="24"/>
      <c r="AB207" s="43"/>
      <c r="AC207" s="8"/>
    </row>
    <row r="208" spans="5:29" x14ac:dyDescent="0.3">
      <c r="E208" s="24"/>
      <c r="F208" s="24"/>
      <c r="G208" s="24"/>
      <c r="H208" s="43"/>
      <c r="I208" s="8"/>
      <c r="M208" s="43"/>
      <c r="O208" s="25"/>
      <c r="P208" s="24"/>
      <c r="Q208" s="24"/>
      <c r="R208" s="43"/>
      <c r="S208" s="8"/>
      <c r="W208" s="43"/>
      <c r="Y208" s="25"/>
      <c r="Z208" s="24"/>
      <c r="AA208" s="24"/>
      <c r="AB208" s="43"/>
      <c r="AC208" s="8"/>
    </row>
    <row r="209" spans="5:29" x14ac:dyDescent="0.3">
      <c r="E209" s="24"/>
      <c r="F209" s="24"/>
      <c r="G209" s="24"/>
      <c r="H209" s="43"/>
      <c r="I209" s="8"/>
      <c r="M209" s="43"/>
      <c r="O209" s="25"/>
      <c r="P209" s="24"/>
      <c r="Q209" s="24"/>
      <c r="R209" s="43"/>
      <c r="S209" s="8"/>
      <c r="W209" s="43"/>
      <c r="Y209" s="25"/>
      <c r="Z209" s="24"/>
      <c r="AA209" s="24"/>
      <c r="AB209" s="43"/>
      <c r="AC209" s="8"/>
    </row>
    <row r="210" spans="5:29" x14ac:dyDescent="0.3">
      <c r="E210" s="24"/>
      <c r="F210" s="24"/>
      <c r="G210" s="24"/>
      <c r="H210" s="43"/>
      <c r="I210" s="8"/>
      <c r="M210" s="43"/>
      <c r="O210" s="25"/>
      <c r="P210" s="24"/>
      <c r="Q210" s="24"/>
      <c r="R210" s="43"/>
      <c r="S210" s="8"/>
      <c r="W210" s="43"/>
      <c r="Y210" s="25"/>
      <c r="Z210" s="24"/>
      <c r="AA210" s="24"/>
      <c r="AB210" s="43"/>
      <c r="AC210" s="8"/>
    </row>
    <row r="211" spans="5:29" x14ac:dyDescent="0.3">
      <c r="E211" s="24"/>
      <c r="F211" s="24"/>
      <c r="G211" s="24"/>
      <c r="H211" s="43"/>
      <c r="I211" s="8"/>
      <c r="M211" s="43"/>
      <c r="O211" s="25"/>
      <c r="P211" s="24"/>
      <c r="Q211" s="24"/>
      <c r="R211" s="43"/>
      <c r="S211" s="8"/>
      <c r="W211" s="43"/>
      <c r="Y211" s="25"/>
      <c r="Z211" s="24"/>
      <c r="AA211" s="24"/>
      <c r="AB211" s="43"/>
      <c r="AC211" s="8"/>
    </row>
    <row r="212" spans="5:29" x14ac:dyDescent="0.3">
      <c r="E212" s="24"/>
      <c r="F212" s="24"/>
      <c r="G212" s="24"/>
      <c r="H212" s="43"/>
      <c r="I212" s="8"/>
      <c r="M212" s="43"/>
      <c r="O212" s="25"/>
      <c r="P212" s="24"/>
      <c r="Q212" s="24"/>
      <c r="R212" s="43"/>
      <c r="S212" s="8"/>
      <c r="W212" s="43"/>
      <c r="Y212" s="25"/>
      <c r="Z212" s="24"/>
      <c r="AA212" s="24"/>
      <c r="AB212" s="43"/>
      <c r="AC212" s="8"/>
    </row>
    <row r="213" spans="5:29" x14ac:dyDescent="0.3">
      <c r="E213" s="24"/>
      <c r="F213" s="24"/>
      <c r="G213" s="24"/>
      <c r="H213" s="43"/>
      <c r="I213" s="8"/>
      <c r="M213" s="43"/>
      <c r="O213" s="25"/>
      <c r="P213" s="24"/>
      <c r="Q213" s="24"/>
      <c r="R213" s="43"/>
      <c r="S213" s="8"/>
      <c r="W213" s="43"/>
      <c r="Y213" s="25"/>
      <c r="Z213" s="24"/>
      <c r="AA213" s="24"/>
      <c r="AB213" s="43"/>
      <c r="AC213" s="8"/>
    </row>
    <row r="214" spans="5:29" x14ac:dyDescent="0.3">
      <c r="E214" s="24"/>
      <c r="F214" s="24"/>
      <c r="G214" s="24"/>
      <c r="H214" s="43"/>
      <c r="I214" s="8"/>
      <c r="M214" s="43"/>
      <c r="O214" s="25"/>
      <c r="P214" s="24"/>
      <c r="Q214" s="24"/>
      <c r="R214" s="43"/>
      <c r="S214" s="8"/>
      <c r="W214" s="43"/>
      <c r="Y214" s="25"/>
      <c r="Z214" s="24"/>
      <c r="AA214" s="24"/>
      <c r="AB214" s="43"/>
      <c r="AC214" s="8"/>
    </row>
    <row r="215" spans="5:29" x14ac:dyDescent="0.3">
      <c r="E215" s="24"/>
      <c r="F215" s="24"/>
      <c r="G215" s="24"/>
      <c r="H215" s="43"/>
      <c r="I215" s="8"/>
      <c r="M215" s="43"/>
      <c r="O215" s="25"/>
      <c r="P215" s="24"/>
      <c r="Q215" s="24"/>
      <c r="R215" s="43"/>
      <c r="S215" s="8"/>
      <c r="W215" s="43"/>
      <c r="Y215" s="25"/>
      <c r="Z215" s="24"/>
      <c r="AA215" s="24"/>
      <c r="AB215" s="43"/>
      <c r="AC215" s="8"/>
    </row>
    <row r="216" spans="5:29" x14ac:dyDescent="0.3">
      <c r="E216" s="24"/>
      <c r="F216" s="24"/>
      <c r="G216" s="24"/>
      <c r="H216" s="43"/>
      <c r="I216" s="8"/>
      <c r="M216" s="43"/>
      <c r="O216" s="25"/>
      <c r="P216" s="24"/>
      <c r="Q216" s="24"/>
      <c r="R216" s="43"/>
      <c r="S216" s="8"/>
      <c r="W216" s="43"/>
      <c r="Y216" s="25"/>
      <c r="Z216" s="24"/>
      <c r="AA216" s="24"/>
      <c r="AB216" s="43"/>
      <c r="AC216" s="8"/>
    </row>
    <row r="217" spans="5:29" x14ac:dyDescent="0.3">
      <c r="E217" s="24"/>
      <c r="F217" s="24"/>
      <c r="G217" s="24"/>
      <c r="H217" s="43"/>
      <c r="I217" s="8"/>
      <c r="M217" s="43"/>
      <c r="O217" s="25"/>
      <c r="P217" s="24"/>
      <c r="Q217" s="24"/>
      <c r="R217" s="43"/>
      <c r="S217" s="8"/>
      <c r="W217" s="43"/>
      <c r="Y217" s="25"/>
      <c r="Z217" s="24"/>
      <c r="AA217" s="24"/>
      <c r="AB217" s="43"/>
      <c r="AC217" s="8"/>
    </row>
    <row r="218" spans="5:29" x14ac:dyDescent="0.3">
      <c r="E218" s="24"/>
      <c r="F218" s="24"/>
      <c r="G218" s="24"/>
      <c r="H218" s="43"/>
      <c r="I218" s="8"/>
      <c r="M218" s="43"/>
      <c r="O218" s="25"/>
      <c r="P218" s="24"/>
      <c r="Q218" s="24"/>
      <c r="R218" s="43"/>
      <c r="S218" s="8"/>
      <c r="W218" s="43"/>
      <c r="Y218" s="25"/>
      <c r="Z218" s="24"/>
      <c r="AA218" s="24"/>
      <c r="AB218" s="43"/>
      <c r="AC218" s="8"/>
    </row>
    <row r="219" spans="5:29" x14ac:dyDescent="0.3">
      <c r="E219" s="24"/>
      <c r="F219" s="24"/>
      <c r="G219" s="24"/>
      <c r="H219" s="43"/>
      <c r="I219" s="8"/>
      <c r="M219" s="43"/>
      <c r="O219" s="25"/>
      <c r="P219" s="24"/>
      <c r="Q219" s="24"/>
      <c r="R219" s="43"/>
      <c r="S219" s="8"/>
      <c r="W219" s="43"/>
      <c r="Y219" s="25"/>
      <c r="Z219" s="24"/>
      <c r="AA219" s="24"/>
      <c r="AB219" s="43"/>
      <c r="AC219" s="8"/>
    </row>
    <row r="220" spans="5:29" x14ac:dyDescent="0.3">
      <c r="E220" s="24"/>
      <c r="F220" s="24"/>
      <c r="G220" s="24"/>
      <c r="H220" s="43"/>
      <c r="I220" s="8"/>
      <c r="M220" s="43"/>
      <c r="O220" s="25"/>
      <c r="P220" s="24"/>
      <c r="Q220" s="24"/>
      <c r="R220" s="43"/>
      <c r="S220" s="8"/>
      <c r="W220" s="43"/>
      <c r="Y220" s="25"/>
      <c r="Z220" s="24"/>
      <c r="AA220" s="24"/>
      <c r="AB220" s="43"/>
      <c r="AC220" s="8"/>
    </row>
    <row r="221" spans="5:29" x14ac:dyDescent="0.3">
      <c r="E221" s="24"/>
      <c r="F221" s="24"/>
      <c r="G221" s="24"/>
      <c r="H221" s="43"/>
      <c r="I221" s="8"/>
      <c r="M221" s="43"/>
      <c r="O221" s="25"/>
      <c r="P221" s="24"/>
      <c r="Q221" s="24"/>
      <c r="R221" s="43"/>
      <c r="S221" s="8"/>
      <c r="W221" s="43"/>
      <c r="Y221" s="25"/>
      <c r="Z221" s="24"/>
      <c r="AA221" s="24"/>
      <c r="AB221" s="43"/>
      <c r="AC221" s="8"/>
    </row>
    <row r="222" spans="5:29" x14ac:dyDescent="0.3">
      <c r="E222" s="24"/>
      <c r="F222" s="24"/>
      <c r="G222" s="24"/>
      <c r="H222" s="43"/>
      <c r="I222" s="8"/>
      <c r="M222" s="43"/>
      <c r="O222" s="25"/>
      <c r="P222" s="24"/>
      <c r="Q222" s="24"/>
      <c r="R222" s="43"/>
      <c r="S222" s="8"/>
      <c r="W222" s="43"/>
      <c r="Y222" s="25"/>
      <c r="Z222" s="24"/>
      <c r="AA222" s="24"/>
      <c r="AB222" s="43"/>
      <c r="AC222" s="8"/>
    </row>
    <row r="223" spans="5:29" x14ac:dyDescent="0.3">
      <c r="E223" s="24"/>
      <c r="F223" s="24"/>
      <c r="G223" s="24"/>
      <c r="H223" s="43"/>
      <c r="I223" s="8"/>
      <c r="M223" s="43"/>
      <c r="O223" s="25"/>
      <c r="P223" s="24"/>
      <c r="Q223" s="24"/>
      <c r="R223" s="43"/>
      <c r="S223" s="8"/>
      <c r="W223" s="43"/>
      <c r="Y223" s="25"/>
      <c r="Z223" s="24"/>
      <c r="AA223" s="24"/>
      <c r="AB223" s="43"/>
      <c r="AC223" s="8"/>
    </row>
    <row r="224" spans="5:29" x14ac:dyDescent="0.3">
      <c r="E224" s="24"/>
      <c r="F224" s="24"/>
      <c r="G224" s="24"/>
      <c r="H224" s="43"/>
      <c r="I224" s="8"/>
      <c r="M224" s="43"/>
      <c r="O224" s="25"/>
      <c r="P224" s="24"/>
      <c r="Q224" s="24"/>
      <c r="R224" s="43"/>
      <c r="S224" s="8"/>
      <c r="W224" s="43"/>
      <c r="Y224" s="25"/>
      <c r="Z224" s="24"/>
      <c r="AA224" s="24"/>
      <c r="AB224" s="43"/>
      <c r="AC224" s="8"/>
    </row>
    <row r="225" spans="5:29" x14ac:dyDescent="0.3">
      <c r="E225" s="24"/>
      <c r="F225" s="24"/>
      <c r="G225" s="24"/>
      <c r="H225" s="43"/>
      <c r="I225" s="8"/>
      <c r="M225" s="43"/>
      <c r="O225" s="25"/>
      <c r="P225" s="24"/>
      <c r="Q225" s="24"/>
      <c r="R225" s="43"/>
      <c r="S225" s="8"/>
      <c r="W225" s="43"/>
      <c r="Y225" s="25"/>
      <c r="Z225" s="24"/>
      <c r="AA225" s="24"/>
      <c r="AB225" s="43"/>
      <c r="AC225" s="8"/>
    </row>
    <row r="226" spans="5:29" x14ac:dyDescent="0.3">
      <c r="E226" s="24"/>
      <c r="F226" s="24"/>
      <c r="G226" s="24"/>
      <c r="H226" s="43"/>
      <c r="I226" s="8"/>
      <c r="M226" s="43"/>
      <c r="O226" s="25"/>
      <c r="P226" s="24"/>
      <c r="Q226" s="24"/>
      <c r="R226" s="43"/>
      <c r="S226" s="8"/>
      <c r="W226" s="43"/>
      <c r="Y226" s="25"/>
      <c r="Z226" s="24"/>
      <c r="AA226" s="24"/>
      <c r="AB226" s="43"/>
      <c r="AC226" s="8"/>
    </row>
    <row r="227" spans="5:29" x14ac:dyDescent="0.3">
      <c r="E227" s="24"/>
      <c r="F227" s="24"/>
      <c r="G227" s="24"/>
      <c r="H227" s="43"/>
      <c r="I227" s="8"/>
      <c r="M227" s="43"/>
      <c r="O227" s="25"/>
      <c r="P227" s="24"/>
      <c r="Q227" s="24"/>
      <c r="R227" s="43"/>
      <c r="S227" s="8"/>
      <c r="W227" s="43"/>
      <c r="Y227" s="25"/>
      <c r="Z227" s="24"/>
      <c r="AA227" s="24"/>
      <c r="AB227" s="43"/>
      <c r="AC227" s="8"/>
    </row>
    <row r="228" spans="5:29" x14ac:dyDescent="0.3">
      <c r="E228" s="24"/>
      <c r="F228" s="24"/>
      <c r="G228" s="24"/>
      <c r="H228" s="43"/>
      <c r="I228" s="8"/>
      <c r="M228" s="43"/>
      <c r="O228" s="25"/>
      <c r="P228" s="24"/>
      <c r="Q228" s="24"/>
      <c r="R228" s="43"/>
      <c r="S228" s="8"/>
      <c r="W228" s="43"/>
      <c r="Y228" s="25"/>
      <c r="Z228" s="24"/>
      <c r="AA228" s="24"/>
      <c r="AB228" s="43"/>
      <c r="AC228" s="8"/>
    </row>
    <row r="229" spans="5:29" x14ac:dyDescent="0.3">
      <c r="E229" s="24"/>
      <c r="F229" s="24"/>
      <c r="G229" s="24"/>
      <c r="H229" s="43"/>
      <c r="I229" s="8"/>
      <c r="M229" s="43"/>
      <c r="O229" s="25"/>
      <c r="P229" s="24"/>
      <c r="Q229" s="24"/>
      <c r="R229" s="43"/>
      <c r="S229" s="8"/>
      <c r="W229" s="43"/>
      <c r="Y229" s="25"/>
      <c r="Z229" s="24"/>
      <c r="AA229" s="24"/>
      <c r="AB229" s="43"/>
      <c r="AC229" s="8"/>
    </row>
    <row r="230" spans="5:29" x14ac:dyDescent="0.3">
      <c r="E230" s="24"/>
      <c r="F230" s="24"/>
      <c r="G230" s="24"/>
      <c r="H230" s="43"/>
      <c r="I230" s="8"/>
      <c r="M230" s="43"/>
      <c r="O230" s="25"/>
      <c r="P230" s="24"/>
      <c r="Q230" s="24"/>
      <c r="R230" s="43"/>
      <c r="S230" s="8"/>
      <c r="W230" s="43"/>
      <c r="Y230" s="25"/>
      <c r="Z230" s="24"/>
      <c r="AA230" s="24"/>
      <c r="AB230" s="43"/>
      <c r="AC230" s="8"/>
    </row>
    <row r="231" spans="5:29" x14ac:dyDescent="0.3">
      <c r="E231" s="24"/>
      <c r="F231" s="24"/>
      <c r="G231" s="24"/>
      <c r="H231" s="43"/>
      <c r="I231" s="8"/>
      <c r="M231" s="43"/>
      <c r="O231" s="25"/>
      <c r="P231" s="24"/>
      <c r="Q231" s="24"/>
      <c r="R231" s="43"/>
      <c r="S231" s="8"/>
      <c r="W231" s="43"/>
      <c r="Y231" s="25"/>
      <c r="Z231" s="24"/>
      <c r="AA231" s="24"/>
      <c r="AB231" s="43"/>
      <c r="AC231" s="8"/>
    </row>
    <row r="232" spans="5:29" x14ac:dyDescent="0.3">
      <c r="E232" s="24"/>
      <c r="F232" s="24"/>
      <c r="G232" s="24"/>
      <c r="H232" s="43"/>
      <c r="I232" s="8"/>
      <c r="M232" s="43"/>
      <c r="O232" s="25"/>
      <c r="P232" s="24"/>
      <c r="Q232" s="24"/>
      <c r="R232" s="43"/>
      <c r="S232" s="8"/>
      <c r="W232" s="43"/>
      <c r="Y232" s="25"/>
      <c r="Z232" s="24"/>
      <c r="AA232" s="24"/>
      <c r="AB232" s="43"/>
      <c r="AC232" s="8"/>
    </row>
    <row r="233" spans="5:29" x14ac:dyDescent="0.3">
      <c r="E233" s="24"/>
      <c r="F233" s="24"/>
      <c r="G233" s="24"/>
      <c r="H233" s="43"/>
      <c r="I233" s="8"/>
      <c r="M233" s="43"/>
      <c r="O233" s="25"/>
      <c r="P233" s="24"/>
      <c r="Q233" s="24"/>
      <c r="R233" s="43"/>
      <c r="S233" s="8"/>
      <c r="W233" s="43"/>
      <c r="Y233" s="25"/>
      <c r="Z233" s="24"/>
      <c r="AA233" s="24"/>
      <c r="AB233" s="43"/>
      <c r="AC233" s="8"/>
    </row>
    <row r="234" spans="5:29" x14ac:dyDescent="0.3">
      <c r="E234" s="24"/>
      <c r="F234" s="24"/>
      <c r="G234" s="24"/>
      <c r="H234" s="43"/>
      <c r="I234" s="8"/>
      <c r="M234" s="43"/>
      <c r="O234" s="25"/>
      <c r="P234" s="24"/>
      <c r="Q234" s="24"/>
      <c r="R234" s="43"/>
      <c r="S234" s="8"/>
      <c r="W234" s="43"/>
      <c r="Y234" s="25"/>
      <c r="Z234" s="24"/>
      <c r="AA234" s="24"/>
      <c r="AB234" s="43"/>
      <c r="AC234" s="8"/>
    </row>
    <row r="235" spans="5:29" x14ac:dyDescent="0.3">
      <c r="E235" s="24"/>
      <c r="F235" s="24"/>
      <c r="G235" s="24"/>
      <c r="H235" s="43"/>
      <c r="I235" s="8"/>
      <c r="M235" s="43"/>
      <c r="O235" s="25"/>
      <c r="P235" s="24"/>
      <c r="Q235" s="24"/>
      <c r="R235" s="43"/>
      <c r="S235" s="8"/>
      <c r="W235" s="43"/>
      <c r="Y235" s="25"/>
      <c r="Z235" s="24"/>
      <c r="AA235" s="24"/>
      <c r="AB235" s="43"/>
      <c r="AC235" s="8"/>
    </row>
    <row r="236" spans="5:29" x14ac:dyDescent="0.3">
      <c r="E236" s="24"/>
      <c r="F236" s="24"/>
      <c r="G236" s="24"/>
      <c r="H236" s="43"/>
      <c r="I236" s="8"/>
      <c r="M236" s="43"/>
      <c r="O236" s="25"/>
      <c r="P236" s="24"/>
      <c r="Q236" s="24"/>
      <c r="R236" s="43"/>
      <c r="S236" s="8"/>
      <c r="W236" s="43"/>
      <c r="Y236" s="25"/>
      <c r="Z236" s="24"/>
      <c r="AA236" s="24"/>
      <c r="AB236" s="43"/>
      <c r="AC236" s="8"/>
    </row>
    <row r="237" spans="5:29" x14ac:dyDescent="0.3">
      <c r="E237" s="24"/>
      <c r="F237" s="24"/>
      <c r="G237" s="24"/>
      <c r="H237" s="43"/>
      <c r="I237" s="8"/>
      <c r="M237" s="43"/>
      <c r="O237" s="25"/>
      <c r="P237" s="24"/>
      <c r="Q237" s="24"/>
      <c r="R237" s="43"/>
      <c r="S237" s="8"/>
      <c r="W237" s="43"/>
      <c r="Y237" s="25"/>
      <c r="Z237" s="24"/>
      <c r="AA237" s="24"/>
      <c r="AB237" s="43"/>
      <c r="AC237" s="8"/>
    </row>
    <row r="238" spans="5:29" x14ac:dyDescent="0.3">
      <c r="E238" s="24"/>
      <c r="F238" s="24"/>
      <c r="G238" s="24"/>
      <c r="H238" s="43"/>
      <c r="I238" s="8"/>
      <c r="M238" s="43"/>
      <c r="O238" s="25"/>
      <c r="P238" s="24"/>
      <c r="Q238" s="24"/>
      <c r="R238" s="43"/>
      <c r="S238" s="8"/>
      <c r="W238" s="43"/>
      <c r="Y238" s="25"/>
      <c r="Z238" s="24"/>
      <c r="AA238" s="24"/>
      <c r="AB238" s="43"/>
      <c r="AC238" s="8"/>
    </row>
    <row r="239" spans="5:29" x14ac:dyDescent="0.3">
      <c r="E239" s="24"/>
      <c r="F239" s="24"/>
      <c r="G239" s="24"/>
      <c r="H239" s="43"/>
      <c r="I239" s="8"/>
      <c r="M239" s="43"/>
      <c r="O239" s="25"/>
      <c r="P239" s="24"/>
      <c r="Q239" s="24"/>
      <c r="R239" s="43"/>
      <c r="S239" s="8"/>
      <c r="W239" s="43"/>
      <c r="Y239" s="25"/>
      <c r="Z239" s="24"/>
      <c r="AA239" s="24"/>
      <c r="AB239" s="43"/>
      <c r="AC239" s="8"/>
    </row>
    <row r="240" spans="5:29" x14ac:dyDescent="0.3">
      <c r="E240" s="24"/>
      <c r="F240" s="24"/>
      <c r="G240" s="24"/>
      <c r="H240" s="43"/>
      <c r="I240" s="8"/>
      <c r="M240" s="43"/>
      <c r="O240" s="25"/>
      <c r="P240" s="24"/>
      <c r="Q240" s="24"/>
      <c r="R240" s="43"/>
      <c r="S240" s="8"/>
      <c r="W240" s="43"/>
      <c r="Y240" s="25"/>
      <c r="Z240" s="24"/>
      <c r="AA240" s="24"/>
      <c r="AB240" s="43"/>
      <c r="AC240" s="8"/>
    </row>
    <row r="241" spans="5:29" x14ac:dyDescent="0.3">
      <c r="E241" s="24"/>
      <c r="F241" s="24"/>
      <c r="G241" s="24"/>
      <c r="H241" s="43"/>
      <c r="I241" s="8"/>
      <c r="M241" s="43"/>
      <c r="O241" s="25"/>
      <c r="P241" s="24"/>
      <c r="Q241" s="24"/>
      <c r="R241" s="43"/>
      <c r="S241" s="8"/>
      <c r="W241" s="43"/>
      <c r="Y241" s="25"/>
      <c r="Z241" s="24"/>
      <c r="AA241" s="24"/>
      <c r="AB241" s="43"/>
      <c r="AC241" s="8"/>
    </row>
    <row r="242" spans="5:29" x14ac:dyDescent="0.3">
      <c r="E242" s="24"/>
      <c r="F242" s="24"/>
      <c r="G242" s="24"/>
      <c r="H242" s="43"/>
      <c r="I242" s="8"/>
      <c r="M242" s="43"/>
      <c r="O242" s="25"/>
      <c r="P242" s="24"/>
      <c r="Q242" s="24"/>
      <c r="R242" s="43"/>
      <c r="S242" s="8"/>
      <c r="W242" s="43"/>
      <c r="Y242" s="25"/>
      <c r="Z242" s="24"/>
      <c r="AA242" s="24"/>
      <c r="AB242" s="43"/>
      <c r="AC242" s="8"/>
    </row>
    <row r="243" spans="5:29" x14ac:dyDescent="0.3">
      <c r="E243" s="24"/>
      <c r="F243" s="24"/>
      <c r="G243" s="24"/>
      <c r="H243" s="43"/>
      <c r="I243" s="8"/>
      <c r="M243" s="43"/>
      <c r="O243" s="25"/>
      <c r="P243" s="24"/>
      <c r="Q243" s="24"/>
      <c r="R243" s="43"/>
      <c r="S243" s="8"/>
      <c r="W243" s="43"/>
      <c r="Y243" s="25"/>
      <c r="Z243" s="24"/>
      <c r="AA243" s="24"/>
      <c r="AB243" s="43"/>
      <c r="AC243" s="8"/>
    </row>
    <row r="244" spans="5:29" x14ac:dyDescent="0.3">
      <c r="E244" s="24"/>
      <c r="F244" s="24"/>
      <c r="G244" s="24"/>
      <c r="H244" s="43"/>
      <c r="I244" s="8"/>
      <c r="M244" s="43"/>
      <c r="O244" s="25"/>
      <c r="P244" s="24"/>
      <c r="Q244" s="24"/>
      <c r="R244" s="43"/>
      <c r="S244" s="8"/>
      <c r="W244" s="43"/>
      <c r="Y244" s="25"/>
      <c r="Z244" s="24"/>
      <c r="AA244" s="24"/>
      <c r="AB244" s="43"/>
      <c r="AC244" s="8"/>
    </row>
    <row r="245" spans="5:29" x14ac:dyDescent="0.3">
      <c r="E245" s="24"/>
      <c r="F245" s="24"/>
      <c r="G245" s="24"/>
      <c r="H245" s="43"/>
      <c r="I245" s="8"/>
      <c r="M245" s="43"/>
      <c r="O245" s="25"/>
      <c r="P245" s="24"/>
      <c r="Q245" s="24"/>
      <c r="R245" s="43"/>
      <c r="S245" s="8"/>
      <c r="W245" s="43"/>
      <c r="Y245" s="25"/>
      <c r="Z245" s="24"/>
      <c r="AA245" s="24"/>
      <c r="AB245" s="43"/>
      <c r="AC245" s="8"/>
    </row>
    <row r="246" spans="5:29" x14ac:dyDescent="0.3">
      <c r="E246" s="24"/>
      <c r="F246" s="24"/>
      <c r="G246" s="24"/>
      <c r="H246" s="43"/>
      <c r="I246" s="8"/>
      <c r="M246" s="43"/>
      <c r="O246" s="25"/>
      <c r="P246" s="24"/>
      <c r="Q246" s="24"/>
      <c r="R246" s="43"/>
      <c r="S246" s="8"/>
      <c r="W246" s="43"/>
      <c r="Y246" s="25"/>
      <c r="Z246" s="24"/>
      <c r="AA246" s="24"/>
      <c r="AB246" s="43"/>
      <c r="AC246" s="8"/>
    </row>
    <row r="247" spans="5:29" x14ac:dyDescent="0.3">
      <c r="E247" s="24"/>
      <c r="F247" s="24"/>
      <c r="G247" s="24"/>
      <c r="H247" s="43"/>
      <c r="I247" s="8"/>
      <c r="M247" s="43"/>
      <c r="O247" s="25"/>
      <c r="P247" s="24"/>
      <c r="Q247" s="24"/>
      <c r="R247" s="43"/>
      <c r="S247" s="8"/>
      <c r="W247" s="43"/>
      <c r="Y247" s="25"/>
      <c r="Z247" s="24"/>
      <c r="AA247" s="24"/>
      <c r="AB247" s="43"/>
      <c r="AC247" s="8"/>
    </row>
    <row r="248" spans="5:29" x14ac:dyDescent="0.3">
      <c r="E248" s="24"/>
      <c r="F248" s="24"/>
      <c r="G248" s="24"/>
      <c r="H248" s="43"/>
      <c r="I248" s="8"/>
      <c r="M248" s="43"/>
      <c r="O248" s="25"/>
      <c r="P248" s="24"/>
      <c r="Q248" s="24"/>
      <c r="R248" s="43"/>
      <c r="S248" s="8"/>
      <c r="W248" s="43"/>
      <c r="Y248" s="25"/>
      <c r="Z248" s="24"/>
      <c r="AA248" s="24"/>
      <c r="AB248" s="43"/>
      <c r="AC248" s="8"/>
    </row>
    <row r="249" spans="5:29" x14ac:dyDescent="0.3">
      <c r="E249" s="24"/>
      <c r="F249" s="24"/>
      <c r="G249" s="24"/>
      <c r="H249" s="43"/>
      <c r="I249" s="8"/>
      <c r="M249" s="43"/>
      <c r="O249" s="25"/>
      <c r="P249" s="24"/>
      <c r="Q249" s="24"/>
      <c r="R249" s="43"/>
      <c r="S249" s="8"/>
      <c r="W249" s="43"/>
      <c r="Y249" s="25"/>
      <c r="Z249" s="24"/>
      <c r="AA249" s="24"/>
      <c r="AB249" s="43"/>
      <c r="AC249" s="8"/>
    </row>
    <row r="250" spans="5:29" x14ac:dyDescent="0.3">
      <c r="E250" s="24"/>
      <c r="F250" s="24"/>
      <c r="G250" s="24"/>
      <c r="H250" s="43"/>
      <c r="I250" s="8"/>
      <c r="M250" s="43"/>
      <c r="O250" s="25"/>
      <c r="P250" s="24"/>
      <c r="Q250" s="24"/>
      <c r="R250" s="43"/>
      <c r="S250" s="8"/>
      <c r="W250" s="43"/>
      <c r="Y250" s="25"/>
      <c r="Z250" s="24"/>
      <c r="AA250" s="24"/>
      <c r="AB250" s="43"/>
      <c r="AC250" s="8"/>
    </row>
    <row r="251" spans="5:29" x14ac:dyDescent="0.3">
      <c r="E251" s="24"/>
      <c r="F251" s="24"/>
      <c r="G251" s="24"/>
      <c r="H251" s="43"/>
      <c r="I251" s="8"/>
      <c r="M251" s="43"/>
      <c r="O251" s="25"/>
      <c r="P251" s="24"/>
      <c r="Q251" s="24"/>
      <c r="R251" s="43"/>
      <c r="S251" s="8"/>
      <c r="W251" s="43"/>
      <c r="Y251" s="25"/>
      <c r="Z251" s="24"/>
      <c r="AA251" s="24"/>
      <c r="AB251" s="43"/>
      <c r="AC251" s="8"/>
    </row>
    <row r="252" spans="5:29" x14ac:dyDescent="0.3">
      <c r="E252" s="24"/>
      <c r="F252" s="24"/>
      <c r="G252" s="24"/>
      <c r="H252" s="43"/>
      <c r="I252" s="8"/>
      <c r="M252" s="43"/>
      <c r="O252" s="25"/>
      <c r="P252" s="24"/>
      <c r="Q252" s="24"/>
      <c r="R252" s="43"/>
      <c r="S252" s="8"/>
      <c r="W252" s="43"/>
      <c r="Y252" s="25"/>
      <c r="Z252" s="24"/>
      <c r="AA252" s="24"/>
      <c r="AB252" s="43"/>
      <c r="AC252" s="8"/>
    </row>
    <row r="253" spans="5:29" x14ac:dyDescent="0.3">
      <c r="E253" s="24"/>
      <c r="F253" s="24"/>
      <c r="G253" s="24"/>
      <c r="H253" s="43"/>
      <c r="I253" s="8"/>
      <c r="M253" s="43"/>
      <c r="O253" s="25"/>
      <c r="P253" s="24"/>
      <c r="Q253" s="24"/>
      <c r="R253" s="43"/>
      <c r="S253" s="8"/>
      <c r="W253" s="43"/>
      <c r="Y253" s="25"/>
      <c r="Z253" s="24"/>
      <c r="AA253" s="24"/>
      <c r="AB253" s="43"/>
      <c r="AC253" s="8"/>
    </row>
    <row r="254" spans="5:29" x14ac:dyDescent="0.3">
      <c r="E254" s="24"/>
      <c r="F254" s="24"/>
      <c r="G254" s="24"/>
      <c r="H254" s="43"/>
      <c r="I254" s="8"/>
      <c r="M254" s="43"/>
      <c r="O254" s="25"/>
      <c r="P254" s="24"/>
      <c r="Q254" s="24"/>
      <c r="R254" s="43"/>
      <c r="S254" s="8"/>
      <c r="W254" s="43"/>
      <c r="Y254" s="25"/>
      <c r="Z254" s="24"/>
      <c r="AA254" s="24"/>
      <c r="AB254" s="43"/>
      <c r="AC254" s="8"/>
    </row>
    <row r="255" spans="5:29" x14ac:dyDescent="0.3">
      <c r="E255" s="24"/>
      <c r="F255" s="24"/>
      <c r="G255" s="24"/>
      <c r="H255" s="43"/>
      <c r="I255" s="8"/>
      <c r="M255" s="43"/>
      <c r="O255" s="25"/>
      <c r="P255" s="24"/>
      <c r="Q255" s="24"/>
      <c r="R255" s="43"/>
      <c r="S255" s="8"/>
      <c r="W255" s="43"/>
      <c r="Y255" s="25"/>
      <c r="Z255" s="24"/>
      <c r="AA255" s="24"/>
      <c r="AB255" s="43"/>
      <c r="AC255" s="8"/>
    </row>
    <row r="256" spans="5:29" x14ac:dyDescent="0.3">
      <c r="E256" s="24"/>
      <c r="F256" s="24"/>
      <c r="G256" s="24"/>
      <c r="H256" s="43"/>
      <c r="I256" s="8"/>
      <c r="M256" s="43"/>
      <c r="O256" s="25"/>
      <c r="P256" s="24"/>
      <c r="Q256" s="24"/>
      <c r="R256" s="43"/>
      <c r="S256" s="8"/>
      <c r="W256" s="43"/>
      <c r="Y256" s="25"/>
      <c r="Z256" s="24"/>
      <c r="AA256" s="24"/>
      <c r="AB256" s="43"/>
      <c r="AC256" s="8"/>
    </row>
    <row r="257" spans="5:29" x14ac:dyDescent="0.3">
      <c r="E257" s="24"/>
      <c r="F257" s="24"/>
      <c r="G257" s="24"/>
      <c r="H257" s="43"/>
      <c r="I257" s="8"/>
      <c r="M257" s="43"/>
      <c r="O257" s="25"/>
      <c r="P257" s="24"/>
      <c r="Q257" s="24"/>
      <c r="R257" s="43"/>
      <c r="S257" s="8"/>
      <c r="W257" s="43"/>
      <c r="Y257" s="25"/>
      <c r="Z257" s="24"/>
      <c r="AA257" s="24"/>
      <c r="AB257" s="43"/>
      <c r="AC257" s="8"/>
    </row>
    <row r="258" spans="5:29" x14ac:dyDescent="0.3">
      <c r="E258" s="24"/>
      <c r="F258" s="24"/>
      <c r="G258" s="24"/>
      <c r="H258" s="43"/>
      <c r="I258" s="8"/>
      <c r="M258" s="43"/>
      <c r="O258" s="25"/>
      <c r="P258" s="24"/>
      <c r="Q258" s="24"/>
      <c r="R258" s="43"/>
      <c r="S258" s="8"/>
      <c r="W258" s="43"/>
      <c r="Y258" s="25"/>
      <c r="Z258" s="24"/>
      <c r="AA258" s="24"/>
      <c r="AB258" s="43"/>
      <c r="AC258" s="8"/>
    </row>
    <row r="259" spans="5:29" x14ac:dyDescent="0.3">
      <c r="E259" s="24"/>
      <c r="F259" s="24"/>
      <c r="G259" s="24"/>
      <c r="H259" s="43"/>
      <c r="I259" s="8"/>
      <c r="M259" s="43"/>
      <c r="O259" s="25"/>
      <c r="P259" s="24"/>
      <c r="Q259" s="24"/>
      <c r="R259" s="43"/>
      <c r="S259" s="8"/>
      <c r="W259" s="43"/>
      <c r="Y259" s="25"/>
      <c r="Z259" s="24"/>
      <c r="AA259" s="24"/>
      <c r="AB259" s="43"/>
      <c r="AC259" s="8"/>
    </row>
    <row r="260" spans="5:29" x14ac:dyDescent="0.3">
      <c r="E260" s="24"/>
      <c r="F260" s="24"/>
      <c r="G260" s="24"/>
      <c r="H260" s="43"/>
      <c r="I260" s="8"/>
      <c r="M260" s="43"/>
      <c r="O260" s="25"/>
      <c r="P260" s="24"/>
      <c r="Q260" s="24"/>
      <c r="R260" s="43"/>
      <c r="S260" s="8"/>
      <c r="W260" s="43"/>
      <c r="Y260" s="25"/>
      <c r="Z260" s="24"/>
      <c r="AA260" s="24"/>
      <c r="AB260" s="43"/>
      <c r="AC260" s="8"/>
    </row>
    <row r="261" spans="5:29" x14ac:dyDescent="0.3">
      <c r="E261" s="24"/>
      <c r="F261" s="24"/>
      <c r="G261" s="24"/>
      <c r="H261" s="43"/>
      <c r="I261" s="8"/>
      <c r="M261" s="43"/>
      <c r="O261" s="25"/>
      <c r="P261" s="24"/>
      <c r="Q261" s="24"/>
      <c r="R261" s="43"/>
      <c r="S261" s="8"/>
      <c r="W261" s="43"/>
      <c r="Y261" s="25"/>
      <c r="Z261" s="24"/>
      <c r="AA261" s="24"/>
      <c r="AB261" s="43"/>
      <c r="AC261" s="8"/>
    </row>
    <row r="262" spans="5:29" x14ac:dyDescent="0.3">
      <c r="E262" s="24"/>
      <c r="F262" s="24"/>
      <c r="G262" s="24"/>
      <c r="H262" s="43"/>
      <c r="I262" s="8"/>
      <c r="M262" s="43"/>
      <c r="O262" s="25"/>
      <c r="P262" s="24"/>
      <c r="Q262" s="24"/>
      <c r="R262" s="43"/>
      <c r="S262" s="8"/>
      <c r="W262" s="43"/>
      <c r="Y262" s="25"/>
      <c r="Z262" s="24"/>
      <c r="AA262" s="24"/>
      <c r="AB262" s="43"/>
      <c r="AC262" s="8"/>
    </row>
    <row r="263" spans="5:29" x14ac:dyDescent="0.3">
      <c r="E263" s="24"/>
      <c r="F263" s="24"/>
      <c r="G263" s="24"/>
      <c r="H263" s="43"/>
      <c r="I263" s="8"/>
      <c r="M263" s="43"/>
      <c r="O263" s="25"/>
      <c r="P263" s="24"/>
      <c r="Q263" s="24"/>
      <c r="R263" s="43"/>
      <c r="S263" s="8"/>
      <c r="W263" s="43"/>
      <c r="Y263" s="25"/>
      <c r="Z263" s="24"/>
      <c r="AA263" s="24"/>
      <c r="AB263" s="43"/>
      <c r="AC263" s="8"/>
    </row>
    <row r="264" spans="5:29" x14ac:dyDescent="0.3">
      <c r="E264" s="24"/>
      <c r="F264" s="24"/>
      <c r="G264" s="24"/>
      <c r="H264" s="43"/>
      <c r="I264" s="8"/>
      <c r="M264" s="43"/>
      <c r="O264" s="25"/>
      <c r="P264" s="24"/>
      <c r="Q264" s="24"/>
      <c r="R264" s="43"/>
      <c r="S264" s="8"/>
      <c r="W264" s="43"/>
      <c r="Y264" s="25"/>
      <c r="Z264" s="24"/>
      <c r="AA264" s="24"/>
      <c r="AB264" s="43"/>
      <c r="AC264" s="8"/>
    </row>
    <row r="265" spans="5:29" x14ac:dyDescent="0.3">
      <c r="E265" s="24"/>
      <c r="F265" s="24"/>
      <c r="G265" s="24"/>
      <c r="H265" s="43"/>
      <c r="I265" s="8"/>
      <c r="M265" s="43"/>
      <c r="O265" s="25"/>
      <c r="P265" s="24"/>
      <c r="Q265" s="24"/>
      <c r="R265" s="43"/>
      <c r="S265" s="8"/>
      <c r="W265" s="43"/>
      <c r="Y265" s="25"/>
      <c r="Z265" s="24"/>
      <c r="AA265" s="24"/>
      <c r="AB265" s="43"/>
      <c r="AC265" s="8"/>
    </row>
    <row r="266" spans="5:29" x14ac:dyDescent="0.3">
      <c r="E266" s="24"/>
      <c r="F266" s="24"/>
      <c r="G266" s="24"/>
      <c r="H266" s="43"/>
      <c r="I266" s="8"/>
      <c r="M266" s="43"/>
      <c r="O266" s="25"/>
      <c r="P266" s="24"/>
      <c r="Q266" s="24"/>
      <c r="R266" s="43"/>
      <c r="S266" s="8"/>
      <c r="W266" s="43"/>
      <c r="Y266" s="25"/>
      <c r="Z266" s="24"/>
      <c r="AA266" s="24"/>
      <c r="AB266" s="43"/>
      <c r="AC266" s="8"/>
    </row>
    <row r="267" spans="5:29" x14ac:dyDescent="0.3">
      <c r="E267" s="24"/>
      <c r="F267" s="24"/>
      <c r="G267" s="24"/>
      <c r="H267" s="43"/>
      <c r="I267" s="8"/>
      <c r="M267" s="43"/>
      <c r="O267" s="25"/>
      <c r="P267" s="24"/>
      <c r="Q267" s="24"/>
      <c r="R267" s="43"/>
      <c r="S267" s="8"/>
      <c r="W267" s="43"/>
      <c r="Y267" s="25"/>
      <c r="Z267" s="24"/>
      <c r="AA267" s="24"/>
      <c r="AB267" s="43"/>
      <c r="AC267" s="8"/>
    </row>
    <row r="268" spans="5:29" x14ac:dyDescent="0.3">
      <c r="E268" s="24"/>
      <c r="F268" s="24"/>
      <c r="G268" s="24"/>
      <c r="H268" s="43"/>
      <c r="I268" s="8"/>
      <c r="M268" s="43"/>
      <c r="O268" s="25"/>
      <c r="P268" s="24"/>
      <c r="Q268" s="24"/>
      <c r="R268" s="43"/>
      <c r="S268" s="8"/>
      <c r="W268" s="43"/>
      <c r="Y268" s="25"/>
      <c r="Z268" s="24"/>
      <c r="AA268" s="24"/>
      <c r="AB268" s="43"/>
      <c r="AC268" s="8"/>
    </row>
    <row r="269" spans="5:29" x14ac:dyDescent="0.3">
      <c r="E269" s="24"/>
      <c r="F269" s="24"/>
      <c r="G269" s="24"/>
      <c r="H269" s="43"/>
      <c r="I269" s="8"/>
      <c r="M269" s="43"/>
      <c r="O269" s="25"/>
      <c r="P269" s="24"/>
      <c r="Q269" s="24"/>
      <c r="R269" s="43"/>
      <c r="S269" s="8"/>
      <c r="W269" s="43"/>
      <c r="Y269" s="25"/>
      <c r="Z269" s="24"/>
      <c r="AA269" s="24"/>
      <c r="AB269" s="43"/>
      <c r="AC269" s="8"/>
    </row>
    <row r="270" spans="5:29" x14ac:dyDescent="0.3">
      <c r="E270" s="24"/>
      <c r="F270" s="24"/>
      <c r="G270" s="24"/>
      <c r="H270" s="43"/>
      <c r="I270" s="8"/>
      <c r="M270" s="43"/>
      <c r="O270" s="25"/>
      <c r="P270" s="24"/>
      <c r="Q270" s="24"/>
      <c r="R270" s="43"/>
      <c r="S270" s="8"/>
      <c r="W270" s="43"/>
      <c r="Y270" s="25"/>
      <c r="Z270" s="24"/>
      <c r="AA270" s="24"/>
      <c r="AB270" s="43"/>
      <c r="AC270" s="8"/>
    </row>
    <row r="271" spans="5:29" x14ac:dyDescent="0.3">
      <c r="E271" s="24"/>
      <c r="F271" s="24"/>
      <c r="G271" s="24"/>
      <c r="H271" s="43"/>
      <c r="I271" s="8"/>
      <c r="M271" s="43"/>
      <c r="O271" s="25"/>
      <c r="P271" s="24"/>
      <c r="Q271" s="24"/>
      <c r="R271" s="43"/>
      <c r="S271" s="8"/>
      <c r="W271" s="43"/>
      <c r="Y271" s="25"/>
      <c r="Z271" s="24"/>
      <c r="AA271" s="24"/>
      <c r="AB271" s="43"/>
      <c r="AC271" s="8"/>
    </row>
    <row r="272" spans="5:29" x14ac:dyDescent="0.3">
      <c r="E272" s="24"/>
      <c r="F272" s="24"/>
      <c r="G272" s="24"/>
      <c r="H272" s="43"/>
      <c r="I272" s="8"/>
      <c r="M272" s="43"/>
      <c r="O272" s="25"/>
      <c r="P272" s="24"/>
      <c r="Q272" s="24"/>
      <c r="R272" s="43"/>
      <c r="S272" s="8"/>
      <c r="W272" s="43"/>
      <c r="Y272" s="25"/>
      <c r="Z272" s="24"/>
      <c r="AA272" s="24"/>
      <c r="AB272" s="43"/>
      <c r="AC272" s="8"/>
    </row>
    <row r="273" spans="5:29" x14ac:dyDescent="0.3">
      <c r="E273" s="24"/>
      <c r="F273" s="24"/>
      <c r="G273" s="24"/>
      <c r="H273" s="43"/>
      <c r="I273" s="8"/>
      <c r="M273" s="43"/>
      <c r="O273" s="25"/>
      <c r="P273" s="24"/>
      <c r="Q273" s="24"/>
      <c r="R273" s="43"/>
      <c r="S273" s="8"/>
      <c r="W273" s="43"/>
      <c r="Y273" s="25"/>
      <c r="Z273" s="24"/>
      <c r="AA273" s="24"/>
      <c r="AB273" s="43"/>
      <c r="AC273" s="8"/>
    </row>
    <row r="274" spans="5:29" x14ac:dyDescent="0.3">
      <c r="E274" s="24"/>
      <c r="F274" s="24"/>
      <c r="G274" s="24"/>
      <c r="H274" s="43"/>
      <c r="I274" s="8"/>
      <c r="M274" s="43"/>
      <c r="O274" s="25"/>
      <c r="P274" s="24"/>
      <c r="Q274" s="24"/>
      <c r="R274" s="43"/>
      <c r="S274" s="8"/>
      <c r="W274" s="43"/>
      <c r="Y274" s="25"/>
      <c r="Z274" s="24"/>
      <c r="AA274" s="24"/>
      <c r="AB274" s="43"/>
      <c r="AC274" s="8"/>
    </row>
    <row r="275" spans="5:29" x14ac:dyDescent="0.3">
      <c r="E275" s="24"/>
      <c r="F275" s="24"/>
      <c r="G275" s="24"/>
      <c r="H275" s="43"/>
      <c r="I275" s="8"/>
      <c r="M275" s="43"/>
      <c r="O275" s="25"/>
      <c r="P275" s="24"/>
      <c r="Q275" s="24"/>
      <c r="R275" s="43"/>
      <c r="S275" s="8"/>
      <c r="W275" s="43"/>
      <c r="Y275" s="25"/>
      <c r="Z275" s="24"/>
      <c r="AA275" s="24"/>
      <c r="AB275" s="43"/>
      <c r="AC275" s="8"/>
    </row>
    <row r="276" spans="5:29" x14ac:dyDescent="0.3">
      <c r="E276" s="24"/>
      <c r="F276" s="24"/>
      <c r="G276" s="24"/>
      <c r="H276" s="43"/>
      <c r="I276" s="8"/>
      <c r="M276" s="43"/>
      <c r="O276" s="25"/>
      <c r="P276" s="24"/>
      <c r="Q276" s="24"/>
      <c r="R276" s="43"/>
      <c r="S276" s="8"/>
      <c r="W276" s="43"/>
      <c r="Y276" s="25"/>
      <c r="Z276" s="24"/>
      <c r="AA276" s="24"/>
      <c r="AB276" s="43"/>
      <c r="AC276" s="8"/>
    </row>
    <row r="277" spans="5:29" x14ac:dyDescent="0.3">
      <c r="E277" s="24"/>
      <c r="F277" s="24"/>
      <c r="G277" s="24"/>
      <c r="H277" s="43"/>
      <c r="I277" s="8"/>
      <c r="M277" s="43"/>
      <c r="O277" s="25"/>
      <c r="P277" s="24"/>
      <c r="Q277" s="24"/>
      <c r="R277" s="43"/>
      <c r="S277" s="8"/>
      <c r="W277" s="43"/>
      <c r="Y277" s="25"/>
      <c r="Z277" s="24"/>
      <c r="AA277" s="24"/>
      <c r="AB277" s="43"/>
      <c r="AC277" s="8"/>
    </row>
    <row r="278" spans="5:29" x14ac:dyDescent="0.3">
      <c r="E278" s="24"/>
      <c r="F278" s="24"/>
      <c r="G278" s="24"/>
      <c r="H278" s="43"/>
      <c r="I278" s="8"/>
      <c r="M278" s="43"/>
      <c r="O278" s="25"/>
      <c r="P278" s="24"/>
      <c r="Q278" s="24"/>
      <c r="R278" s="43"/>
      <c r="S278" s="8"/>
      <c r="W278" s="43"/>
      <c r="Y278" s="25"/>
      <c r="Z278" s="24"/>
      <c r="AA278" s="24"/>
      <c r="AB278" s="43"/>
      <c r="AC278" s="8"/>
    </row>
    <row r="279" spans="5:29" x14ac:dyDescent="0.3">
      <c r="E279" s="24"/>
      <c r="F279" s="24"/>
      <c r="G279" s="24"/>
      <c r="H279" s="43"/>
      <c r="I279" s="8"/>
      <c r="M279" s="43"/>
      <c r="O279" s="25"/>
      <c r="P279" s="24"/>
      <c r="Q279" s="24"/>
      <c r="R279" s="43"/>
      <c r="S279" s="8"/>
      <c r="W279" s="43"/>
      <c r="Y279" s="25"/>
      <c r="Z279" s="24"/>
      <c r="AA279" s="24"/>
      <c r="AB279" s="43"/>
      <c r="AC279" s="8"/>
    </row>
    <row r="280" spans="5:29" x14ac:dyDescent="0.3">
      <c r="E280" s="24"/>
      <c r="F280" s="24"/>
      <c r="G280" s="24"/>
      <c r="H280" s="43"/>
      <c r="I280" s="8"/>
      <c r="M280" s="43"/>
      <c r="O280" s="25"/>
      <c r="P280" s="24"/>
      <c r="Q280" s="24"/>
      <c r="R280" s="43"/>
      <c r="S280" s="8"/>
      <c r="W280" s="43"/>
      <c r="Y280" s="25"/>
      <c r="Z280" s="24"/>
      <c r="AA280" s="24"/>
      <c r="AB280" s="43"/>
      <c r="AC280" s="8"/>
    </row>
    <row r="281" spans="5:29" x14ac:dyDescent="0.3">
      <c r="E281" s="24"/>
      <c r="F281" s="24"/>
      <c r="G281" s="24"/>
      <c r="H281" s="43"/>
      <c r="I281" s="8"/>
      <c r="M281" s="43"/>
      <c r="O281" s="25"/>
      <c r="P281" s="24"/>
      <c r="Q281" s="24"/>
      <c r="R281" s="43"/>
      <c r="S281" s="8"/>
      <c r="W281" s="43"/>
      <c r="Y281" s="25"/>
      <c r="Z281" s="24"/>
      <c r="AA281" s="24"/>
      <c r="AB281" s="43"/>
      <c r="AC281" s="8"/>
    </row>
    <row r="282" spans="5:29" x14ac:dyDescent="0.3">
      <c r="E282" s="24"/>
      <c r="F282" s="24"/>
      <c r="G282" s="24"/>
      <c r="H282" s="43"/>
      <c r="I282" s="8"/>
      <c r="M282" s="43"/>
      <c r="O282" s="25"/>
      <c r="P282" s="24"/>
      <c r="Q282" s="24"/>
      <c r="R282" s="43"/>
      <c r="S282" s="8"/>
      <c r="W282" s="43"/>
      <c r="Y282" s="25"/>
      <c r="Z282" s="24"/>
      <c r="AA282" s="24"/>
      <c r="AB282" s="43"/>
      <c r="AC282" s="8"/>
    </row>
    <row r="283" spans="5:29" x14ac:dyDescent="0.3">
      <c r="E283" s="24"/>
      <c r="F283" s="24"/>
      <c r="G283" s="24"/>
      <c r="H283" s="43"/>
      <c r="I283" s="8"/>
      <c r="M283" s="43"/>
      <c r="O283" s="25"/>
      <c r="P283" s="24"/>
      <c r="Q283" s="24"/>
      <c r="R283" s="43"/>
      <c r="S283" s="8"/>
      <c r="W283" s="43"/>
      <c r="Y283" s="25"/>
      <c r="Z283" s="24"/>
      <c r="AA283" s="24"/>
      <c r="AB283" s="43"/>
      <c r="AC283" s="8"/>
    </row>
    <row r="284" spans="5:29" x14ac:dyDescent="0.3">
      <c r="E284" s="24"/>
      <c r="F284" s="24"/>
      <c r="G284" s="24"/>
      <c r="H284" s="43"/>
      <c r="I284" s="8"/>
      <c r="M284" s="43"/>
      <c r="O284" s="25"/>
      <c r="P284" s="24"/>
      <c r="Q284" s="24"/>
      <c r="R284" s="43"/>
      <c r="S284" s="8"/>
      <c r="W284" s="43"/>
      <c r="Y284" s="25"/>
      <c r="Z284" s="24"/>
      <c r="AA284" s="24"/>
      <c r="AB284" s="43"/>
      <c r="AC284" s="8"/>
    </row>
    <row r="285" spans="5:29" x14ac:dyDescent="0.3">
      <c r="E285" s="24"/>
      <c r="F285" s="24"/>
      <c r="G285" s="24"/>
      <c r="H285" s="43"/>
      <c r="I285" s="8"/>
      <c r="M285" s="43"/>
      <c r="O285" s="25"/>
      <c r="P285" s="24"/>
      <c r="Q285" s="24"/>
      <c r="R285" s="43"/>
      <c r="S285" s="8"/>
      <c r="W285" s="43"/>
      <c r="Y285" s="25"/>
      <c r="Z285" s="24"/>
      <c r="AA285" s="24"/>
      <c r="AB285" s="43"/>
      <c r="AC285" s="8"/>
    </row>
    <row r="286" spans="5:29" x14ac:dyDescent="0.3">
      <c r="E286" s="24"/>
      <c r="F286" s="24"/>
      <c r="G286" s="24"/>
      <c r="H286" s="43"/>
      <c r="I286" s="8"/>
      <c r="M286" s="43"/>
      <c r="O286" s="25"/>
      <c r="P286" s="24"/>
      <c r="Q286" s="24"/>
      <c r="R286" s="43"/>
      <c r="S286" s="8"/>
      <c r="W286" s="43"/>
      <c r="Y286" s="25"/>
      <c r="Z286" s="24"/>
      <c r="AA286" s="24"/>
      <c r="AB286" s="43"/>
      <c r="AC286" s="8"/>
    </row>
    <row r="287" spans="5:29" x14ac:dyDescent="0.3">
      <c r="E287" s="24"/>
      <c r="F287" s="24"/>
      <c r="G287" s="24"/>
      <c r="H287" s="43"/>
      <c r="I287" s="8"/>
      <c r="M287" s="43"/>
      <c r="O287" s="25"/>
      <c r="P287" s="24"/>
      <c r="Q287" s="24"/>
      <c r="R287" s="43"/>
      <c r="S287" s="8"/>
      <c r="W287" s="43"/>
      <c r="Y287" s="25"/>
      <c r="Z287" s="24"/>
      <c r="AA287" s="24"/>
      <c r="AB287" s="43"/>
      <c r="AC287" s="8"/>
    </row>
    <row r="288" spans="5:29" x14ac:dyDescent="0.3">
      <c r="E288" s="24"/>
      <c r="F288" s="24"/>
      <c r="G288" s="24"/>
      <c r="H288" s="43"/>
      <c r="I288" s="8"/>
      <c r="M288" s="43"/>
      <c r="O288" s="25"/>
      <c r="P288" s="24"/>
      <c r="Q288" s="24"/>
      <c r="R288" s="43"/>
      <c r="S288" s="8"/>
      <c r="W288" s="43"/>
      <c r="Y288" s="25"/>
      <c r="Z288" s="24"/>
      <c r="AA288" s="24"/>
      <c r="AB288" s="43"/>
      <c r="AC288" s="8"/>
    </row>
    <row r="289" spans="5:29" x14ac:dyDescent="0.3">
      <c r="E289" s="24"/>
      <c r="F289" s="24"/>
      <c r="G289" s="24"/>
      <c r="H289" s="43"/>
      <c r="I289" s="8"/>
      <c r="M289" s="43"/>
      <c r="O289" s="25"/>
      <c r="P289" s="24"/>
      <c r="Q289" s="24"/>
      <c r="R289" s="43"/>
      <c r="S289" s="8"/>
      <c r="W289" s="43"/>
      <c r="Y289" s="25"/>
      <c r="Z289" s="24"/>
      <c r="AA289" s="24"/>
      <c r="AB289" s="43"/>
      <c r="AC289" s="8"/>
    </row>
    <row r="290" spans="5:29" x14ac:dyDescent="0.3">
      <c r="E290" s="24"/>
      <c r="F290" s="24"/>
      <c r="G290" s="24"/>
      <c r="H290" s="43"/>
      <c r="I290" s="8"/>
      <c r="M290" s="43"/>
      <c r="O290" s="25"/>
      <c r="P290" s="24"/>
      <c r="Q290" s="24"/>
      <c r="R290" s="43"/>
      <c r="S290" s="8"/>
      <c r="W290" s="43"/>
      <c r="Y290" s="25"/>
      <c r="Z290" s="24"/>
      <c r="AA290" s="24"/>
      <c r="AB290" s="43"/>
      <c r="AC290" s="8"/>
    </row>
    <row r="291" spans="5:29" x14ac:dyDescent="0.3">
      <c r="E291" s="24"/>
      <c r="F291" s="24"/>
      <c r="G291" s="24"/>
      <c r="H291" s="43"/>
      <c r="I291" s="8"/>
      <c r="M291" s="43"/>
      <c r="O291" s="25"/>
      <c r="P291" s="24"/>
      <c r="Q291" s="24"/>
      <c r="R291" s="43"/>
      <c r="S291" s="8"/>
      <c r="W291" s="43"/>
      <c r="Y291" s="25"/>
      <c r="Z291" s="24"/>
      <c r="AA291" s="24"/>
      <c r="AB291" s="43"/>
      <c r="AC291" s="8"/>
    </row>
    <row r="292" spans="5:29" x14ac:dyDescent="0.3">
      <c r="E292" s="24"/>
      <c r="F292" s="24"/>
      <c r="G292" s="24"/>
      <c r="H292" s="43"/>
      <c r="I292" s="8"/>
      <c r="M292" s="43"/>
      <c r="O292" s="25"/>
      <c r="P292" s="24"/>
      <c r="Q292" s="24"/>
      <c r="R292" s="43"/>
      <c r="S292" s="8"/>
      <c r="W292" s="43"/>
      <c r="Y292" s="25"/>
      <c r="Z292" s="24"/>
      <c r="AA292" s="24"/>
      <c r="AB292" s="43"/>
      <c r="AC292" s="8"/>
    </row>
    <row r="293" spans="5:29" x14ac:dyDescent="0.3">
      <c r="E293" s="24"/>
      <c r="F293" s="24"/>
      <c r="G293" s="24"/>
      <c r="H293" s="43"/>
      <c r="I293" s="8"/>
      <c r="M293" s="43"/>
      <c r="O293" s="25"/>
      <c r="P293" s="24"/>
      <c r="Q293" s="24"/>
      <c r="R293" s="43"/>
      <c r="S293" s="8"/>
      <c r="W293" s="43"/>
      <c r="Y293" s="25"/>
      <c r="Z293" s="24"/>
      <c r="AA293" s="24"/>
      <c r="AB293" s="43"/>
      <c r="AC293" s="8"/>
    </row>
    <row r="294" spans="5:29" x14ac:dyDescent="0.3">
      <c r="E294" s="24"/>
      <c r="F294" s="24"/>
      <c r="G294" s="24"/>
      <c r="H294" s="43"/>
      <c r="I294" s="8"/>
      <c r="M294" s="43"/>
      <c r="O294" s="25"/>
      <c r="P294" s="24"/>
      <c r="Q294" s="24"/>
      <c r="R294" s="43"/>
      <c r="S294" s="8"/>
      <c r="W294" s="43"/>
      <c r="Y294" s="25"/>
      <c r="Z294" s="24"/>
      <c r="AA294" s="24"/>
      <c r="AB294" s="43"/>
      <c r="AC294" s="8"/>
    </row>
    <row r="295" spans="5:29" x14ac:dyDescent="0.3">
      <c r="E295" s="24"/>
      <c r="F295" s="24"/>
      <c r="G295" s="24"/>
      <c r="H295" s="43"/>
      <c r="I295" s="8"/>
      <c r="M295" s="43"/>
      <c r="O295" s="25"/>
      <c r="P295" s="24"/>
      <c r="Q295" s="24"/>
      <c r="R295" s="43"/>
      <c r="S295" s="8"/>
      <c r="W295" s="43"/>
      <c r="Y295" s="25"/>
      <c r="Z295" s="24"/>
      <c r="AA295" s="24"/>
      <c r="AB295" s="43"/>
      <c r="AC295" s="8"/>
    </row>
    <row r="296" spans="5:29" x14ac:dyDescent="0.3">
      <c r="E296" s="24"/>
      <c r="F296" s="24"/>
      <c r="G296" s="24"/>
      <c r="H296" s="43"/>
      <c r="I296" s="8"/>
      <c r="M296" s="43"/>
      <c r="O296" s="25"/>
      <c r="P296" s="24"/>
      <c r="Q296" s="24"/>
      <c r="R296" s="43"/>
      <c r="S296" s="8"/>
      <c r="W296" s="43"/>
      <c r="Y296" s="25"/>
      <c r="Z296" s="24"/>
      <c r="AA296" s="24"/>
      <c r="AB296" s="43"/>
      <c r="AC296" s="8"/>
    </row>
    <row r="297" spans="5:29" x14ac:dyDescent="0.3">
      <c r="E297" s="24"/>
      <c r="F297" s="24"/>
      <c r="G297" s="24"/>
      <c r="H297" s="43"/>
      <c r="I297" s="8"/>
      <c r="M297" s="43"/>
      <c r="O297" s="25"/>
      <c r="P297" s="24"/>
      <c r="Q297" s="24"/>
      <c r="R297" s="43"/>
      <c r="S297" s="8"/>
      <c r="W297" s="43"/>
      <c r="Y297" s="25"/>
      <c r="Z297" s="24"/>
      <c r="AA297" s="24"/>
      <c r="AB297" s="43"/>
      <c r="AC297" s="8"/>
    </row>
    <row r="298" spans="5:29" x14ac:dyDescent="0.3">
      <c r="E298" s="24"/>
      <c r="F298" s="24"/>
      <c r="G298" s="24"/>
      <c r="H298" s="43"/>
      <c r="I298" s="8"/>
      <c r="M298" s="43"/>
      <c r="O298" s="25"/>
      <c r="P298" s="24"/>
      <c r="Q298" s="24"/>
      <c r="R298" s="43"/>
      <c r="S298" s="8"/>
      <c r="W298" s="43"/>
      <c r="Y298" s="25"/>
      <c r="Z298" s="24"/>
      <c r="AA298" s="24"/>
      <c r="AB298" s="43"/>
      <c r="AC298" s="8"/>
    </row>
    <row r="299" spans="5:29" x14ac:dyDescent="0.3">
      <c r="E299" s="24"/>
      <c r="F299" s="24"/>
      <c r="G299" s="24"/>
      <c r="H299" s="43"/>
      <c r="I299" s="8"/>
      <c r="M299" s="43"/>
      <c r="O299" s="25"/>
      <c r="P299" s="24"/>
      <c r="Q299" s="24"/>
      <c r="R299" s="43"/>
      <c r="S299" s="8"/>
      <c r="W299" s="43"/>
      <c r="Y299" s="25"/>
      <c r="Z299" s="24"/>
      <c r="AA299" s="24"/>
      <c r="AB299" s="43"/>
      <c r="AC299" s="8"/>
    </row>
    <row r="300" spans="5:29" x14ac:dyDescent="0.3">
      <c r="E300" s="24"/>
      <c r="F300" s="24"/>
      <c r="G300" s="24"/>
      <c r="H300" s="43"/>
      <c r="I300" s="8"/>
      <c r="M300" s="43"/>
      <c r="O300" s="25"/>
      <c r="P300" s="24"/>
      <c r="Q300" s="24"/>
      <c r="R300" s="43"/>
      <c r="S300" s="8"/>
      <c r="W300" s="43"/>
      <c r="Y300" s="25"/>
      <c r="Z300" s="24"/>
      <c r="AA300" s="24"/>
      <c r="AB300" s="43"/>
      <c r="AC300" s="8"/>
    </row>
    <row r="301" spans="5:29" x14ac:dyDescent="0.3">
      <c r="E301" s="24"/>
      <c r="F301" s="24"/>
      <c r="G301" s="24"/>
      <c r="H301" s="43"/>
      <c r="I301" s="8"/>
      <c r="M301" s="43"/>
      <c r="O301" s="25"/>
      <c r="P301" s="24"/>
      <c r="Q301" s="24"/>
      <c r="R301" s="43"/>
      <c r="S301" s="8"/>
      <c r="W301" s="43"/>
      <c r="Y301" s="25"/>
      <c r="Z301" s="24"/>
      <c r="AA301" s="24"/>
      <c r="AB301" s="43"/>
      <c r="AC301" s="8"/>
    </row>
    <row r="302" spans="5:29" x14ac:dyDescent="0.3">
      <c r="E302" s="24"/>
      <c r="F302" s="24"/>
      <c r="G302" s="24"/>
      <c r="H302" s="43"/>
      <c r="I302" s="8"/>
      <c r="M302" s="43"/>
      <c r="O302" s="25"/>
      <c r="P302" s="24"/>
      <c r="Q302" s="24"/>
      <c r="R302" s="43"/>
      <c r="S302" s="8"/>
      <c r="W302" s="43"/>
      <c r="Y302" s="25"/>
      <c r="Z302" s="24"/>
      <c r="AA302" s="24"/>
      <c r="AB302" s="43"/>
      <c r="AC302" s="8"/>
    </row>
    <row r="303" spans="5:29" x14ac:dyDescent="0.3">
      <c r="E303" s="24"/>
      <c r="F303" s="24"/>
      <c r="G303" s="24"/>
      <c r="H303" s="43"/>
      <c r="I303" s="8"/>
      <c r="M303" s="43"/>
      <c r="O303" s="25"/>
      <c r="P303" s="24"/>
      <c r="Q303" s="24"/>
      <c r="R303" s="43"/>
      <c r="S303" s="8"/>
      <c r="W303" s="43"/>
      <c r="Y303" s="25"/>
      <c r="Z303" s="24"/>
      <c r="AA303" s="24"/>
      <c r="AB303" s="43"/>
      <c r="AC303" s="8"/>
    </row>
    <row r="304" spans="5:29" x14ac:dyDescent="0.3">
      <c r="E304" s="24"/>
      <c r="F304" s="24"/>
      <c r="G304" s="24"/>
      <c r="H304" s="43"/>
      <c r="I304" s="8"/>
      <c r="M304" s="43"/>
      <c r="O304" s="25"/>
      <c r="P304" s="24"/>
      <c r="Q304" s="24"/>
      <c r="R304" s="43"/>
      <c r="S304" s="8"/>
      <c r="W304" s="43"/>
      <c r="Y304" s="25"/>
      <c r="Z304" s="24"/>
      <c r="AA304" s="24"/>
      <c r="AB304" s="43"/>
      <c r="AC304" s="8"/>
    </row>
    <row r="305" spans="5:29" x14ac:dyDescent="0.3">
      <c r="E305" s="24"/>
      <c r="F305" s="24"/>
      <c r="G305" s="24"/>
      <c r="H305" s="43"/>
      <c r="I305" s="8"/>
      <c r="M305" s="43"/>
      <c r="O305" s="25"/>
      <c r="P305" s="24"/>
      <c r="Q305" s="24"/>
      <c r="R305" s="43"/>
      <c r="S305" s="8"/>
      <c r="W305" s="43"/>
      <c r="Y305" s="25"/>
      <c r="Z305" s="24"/>
      <c r="AA305" s="24"/>
      <c r="AB305" s="43"/>
      <c r="AC305" s="8"/>
    </row>
    <row r="306" spans="5:29" x14ac:dyDescent="0.3">
      <c r="E306" s="24"/>
      <c r="F306" s="24"/>
      <c r="G306" s="24"/>
      <c r="H306" s="43"/>
      <c r="I306" s="8"/>
      <c r="M306" s="43"/>
      <c r="O306" s="25"/>
      <c r="P306" s="24"/>
      <c r="Q306" s="24"/>
      <c r="R306" s="43"/>
      <c r="S306" s="8"/>
      <c r="W306" s="43"/>
      <c r="Y306" s="25"/>
      <c r="Z306" s="24"/>
      <c r="AA306" s="24"/>
      <c r="AB306" s="43"/>
      <c r="AC306" s="8"/>
    </row>
    <row r="307" spans="5:29" x14ac:dyDescent="0.3">
      <c r="E307" s="24"/>
      <c r="F307" s="24"/>
      <c r="G307" s="24"/>
      <c r="H307" s="43"/>
      <c r="I307" s="8"/>
      <c r="M307" s="43"/>
      <c r="O307" s="25"/>
      <c r="P307" s="24"/>
      <c r="Q307" s="24"/>
      <c r="R307" s="43"/>
      <c r="S307" s="8"/>
      <c r="W307" s="43"/>
      <c r="Y307" s="25"/>
      <c r="Z307" s="24"/>
      <c r="AA307" s="24"/>
      <c r="AB307" s="43"/>
      <c r="AC307" s="8"/>
    </row>
    <row r="308" spans="5:29" x14ac:dyDescent="0.3">
      <c r="E308" s="24"/>
      <c r="F308" s="24"/>
      <c r="G308" s="24"/>
      <c r="H308" s="43"/>
      <c r="I308" s="8"/>
      <c r="M308" s="43"/>
      <c r="O308" s="25"/>
      <c r="P308" s="24"/>
      <c r="Q308" s="24"/>
      <c r="R308" s="43"/>
      <c r="S308" s="8"/>
      <c r="W308" s="43"/>
      <c r="Y308" s="25"/>
      <c r="Z308" s="24"/>
      <c r="AA308" s="24"/>
      <c r="AB308" s="43"/>
      <c r="AC308" s="8"/>
    </row>
    <row r="309" spans="5:29" x14ac:dyDescent="0.3">
      <c r="E309" s="24"/>
      <c r="F309" s="24"/>
      <c r="G309" s="24"/>
      <c r="H309" s="43"/>
      <c r="I309" s="8"/>
      <c r="M309" s="43"/>
      <c r="O309" s="25"/>
      <c r="P309" s="24"/>
      <c r="Q309" s="24"/>
      <c r="R309" s="43"/>
      <c r="S309" s="8"/>
      <c r="W309" s="43"/>
      <c r="Y309" s="25"/>
      <c r="Z309" s="24"/>
      <c r="AA309" s="24"/>
      <c r="AB309" s="43"/>
      <c r="AC309" s="8"/>
    </row>
    <row r="310" spans="5:29" x14ac:dyDescent="0.3">
      <c r="E310" s="24"/>
      <c r="F310" s="24"/>
      <c r="G310" s="24"/>
      <c r="H310" s="43"/>
      <c r="I310" s="8"/>
      <c r="M310" s="43"/>
      <c r="O310" s="25"/>
      <c r="P310" s="24"/>
      <c r="Q310" s="24"/>
      <c r="R310" s="43"/>
      <c r="S310" s="8"/>
      <c r="W310" s="43"/>
      <c r="Y310" s="25"/>
      <c r="Z310" s="24"/>
      <c r="AA310" s="24"/>
      <c r="AB310" s="43"/>
      <c r="AC310" s="8"/>
    </row>
    <row r="311" spans="5:29" x14ac:dyDescent="0.3">
      <c r="E311" s="24"/>
      <c r="F311" s="24"/>
      <c r="G311" s="24"/>
      <c r="H311" s="43"/>
      <c r="I311" s="8"/>
      <c r="M311" s="43"/>
      <c r="O311" s="25"/>
      <c r="P311" s="24"/>
      <c r="Q311" s="24"/>
      <c r="R311" s="43"/>
      <c r="S311" s="8"/>
      <c r="W311" s="43"/>
      <c r="Y311" s="25"/>
      <c r="Z311" s="24"/>
      <c r="AA311" s="24"/>
      <c r="AB311" s="43"/>
      <c r="AC311" s="8"/>
    </row>
    <row r="312" spans="5:29" x14ac:dyDescent="0.3">
      <c r="E312" s="24"/>
      <c r="F312" s="24"/>
      <c r="G312" s="24"/>
      <c r="H312" s="43"/>
      <c r="I312" s="8"/>
      <c r="M312" s="43"/>
      <c r="O312" s="25"/>
      <c r="P312" s="24"/>
      <c r="Q312" s="24"/>
      <c r="R312" s="43"/>
      <c r="S312" s="8"/>
      <c r="W312" s="43"/>
      <c r="Y312" s="25"/>
      <c r="Z312" s="24"/>
      <c r="AA312" s="24"/>
      <c r="AB312" s="43"/>
      <c r="AC312" s="8"/>
    </row>
    <row r="313" spans="5:29" x14ac:dyDescent="0.3">
      <c r="E313" s="24"/>
      <c r="F313" s="24"/>
      <c r="G313" s="24"/>
      <c r="H313" s="43"/>
      <c r="I313" s="8"/>
      <c r="M313" s="43"/>
      <c r="O313" s="25"/>
      <c r="P313" s="24"/>
      <c r="Q313" s="24"/>
      <c r="R313" s="43"/>
      <c r="S313" s="8"/>
      <c r="W313" s="43"/>
      <c r="Y313" s="25"/>
      <c r="Z313" s="24"/>
      <c r="AA313" s="24"/>
      <c r="AB313" s="43"/>
      <c r="AC313" s="8"/>
    </row>
    <row r="314" spans="5:29" x14ac:dyDescent="0.3">
      <c r="E314" s="24"/>
      <c r="F314" s="24"/>
      <c r="G314" s="24"/>
      <c r="H314" s="43"/>
      <c r="I314" s="8"/>
      <c r="M314" s="43"/>
      <c r="O314" s="25"/>
      <c r="P314" s="24"/>
      <c r="Q314" s="24"/>
      <c r="R314" s="43"/>
      <c r="S314" s="8"/>
      <c r="W314" s="43"/>
      <c r="Y314" s="25"/>
      <c r="Z314" s="24"/>
      <c r="AA314" s="24"/>
      <c r="AB314" s="43"/>
      <c r="AC314" s="8"/>
    </row>
    <row r="315" spans="5:29" x14ac:dyDescent="0.3">
      <c r="E315" s="24"/>
      <c r="F315" s="24"/>
      <c r="G315" s="24"/>
      <c r="H315" s="43"/>
      <c r="I315" s="8"/>
      <c r="M315" s="43"/>
      <c r="O315" s="25"/>
      <c r="P315" s="24"/>
      <c r="Q315" s="24"/>
      <c r="R315" s="43"/>
      <c r="S315" s="8"/>
      <c r="W315" s="43"/>
      <c r="Y315" s="25"/>
      <c r="Z315" s="24"/>
      <c r="AA315" s="24"/>
      <c r="AB315" s="43"/>
      <c r="AC315" s="8"/>
    </row>
    <row r="316" spans="5:29" x14ac:dyDescent="0.3">
      <c r="E316" s="24"/>
      <c r="F316" s="24"/>
      <c r="G316" s="24"/>
      <c r="H316" s="43"/>
      <c r="I316" s="8"/>
      <c r="M316" s="43"/>
      <c r="O316" s="25"/>
      <c r="P316" s="24"/>
      <c r="Q316" s="24"/>
      <c r="R316" s="43"/>
      <c r="S316" s="8"/>
      <c r="W316" s="43"/>
      <c r="Y316" s="25"/>
      <c r="Z316" s="24"/>
      <c r="AA316" s="24"/>
      <c r="AB316" s="43"/>
      <c r="AC316" s="8"/>
    </row>
    <row r="317" spans="5:29" x14ac:dyDescent="0.3">
      <c r="E317" s="24"/>
      <c r="F317" s="24"/>
      <c r="G317" s="24"/>
      <c r="H317" s="43"/>
      <c r="I317" s="8"/>
      <c r="M317" s="43"/>
      <c r="O317" s="25"/>
      <c r="P317" s="24"/>
      <c r="Q317" s="24"/>
      <c r="R317" s="43"/>
      <c r="S317" s="8"/>
      <c r="W317" s="43"/>
      <c r="Y317" s="25"/>
      <c r="Z317" s="24"/>
      <c r="AA317" s="24"/>
      <c r="AB317" s="43"/>
      <c r="AC317" s="8"/>
    </row>
    <row r="318" spans="5:29" x14ac:dyDescent="0.3">
      <c r="E318" s="24"/>
      <c r="F318" s="24"/>
      <c r="G318" s="24"/>
      <c r="H318" s="43"/>
      <c r="I318" s="8"/>
      <c r="M318" s="43"/>
      <c r="O318" s="25"/>
      <c r="P318" s="24"/>
      <c r="Q318" s="24"/>
      <c r="R318" s="43"/>
      <c r="S318" s="8"/>
      <c r="W318" s="43"/>
      <c r="Y318" s="25"/>
      <c r="Z318" s="24"/>
      <c r="AA318" s="24"/>
      <c r="AB318" s="43"/>
      <c r="AC318" s="8"/>
    </row>
    <row r="319" spans="5:29" x14ac:dyDescent="0.3">
      <c r="E319" s="24"/>
      <c r="F319" s="24"/>
      <c r="G319" s="24"/>
      <c r="H319" s="43"/>
      <c r="I319" s="8"/>
      <c r="M319" s="43"/>
      <c r="O319" s="25"/>
      <c r="P319" s="24"/>
      <c r="Q319" s="24"/>
      <c r="R319" s="43"/>
      <c r="S319" s="8"/>
      <c r="W319" s="43"/>
      <c r="Y319" s="25"/>
      <c r="Z319" s="24"/>
      <c r="AA319" s="24"/>
      <c r="AB319" s="43"/>
      <c r="AC319" s="8"/>
    </row>
    <row r="320" spans="5:29" x14ac:dyDescent="0.3">
      <c r="E320" s="24"/>
      <c r="F320" s="24"/>
      <c r="G320" s="24"/>
      <c r="H320" s="43"/>
      <c r="I320" s="8"/>
      <c r="M320" s="43"/>
      <c r="O320" s="25"/>
      <c r="P320" s="24"/>
      <c r="Q320" s="24"/>
      <c r="R320" s="43"/>
      <c r="S320" s="8"/>
      <c r="W320" s="43"/>
      <c r="Y320" s="25"/>
      <c r="Z320" s="24"/>
      <c r="AA320" s="24"/>
      <c r="AB320" s="43"/>
      <c r="AC320" s="8"/>
    </row>
    <row r="321" spans="5:29" x14ac:dyDescent="0.3">
      <c r="E321" s="24"/>
      <c r="F321" s="24"/>
      <c r="G321" s="24"/>
      <c r="H321" s="43"/>
      <c r="I321" s="8"/>
      <c r="M321" s="43"/>
      <c r="O321" s="25"/>
      <c r="P321" s="24"/>
      <c r="Q321" s="24"/>
      <c r="R321" s="43"/>
      <c r="S321" s="8"/>
      <c r="W321" s="43"/>
      <c r="Y321" s="25"/>
      <c r="Z321" s="24"/>
      <c r="AA321" s="24"/>
      <c r="AB321" s="43"/>
      <c r="AC321" s="8"/>
    </row>
    <row r="322" spans="5:29" x14ac:dyDescent="0.3">
      <c r="E322" s="24"/>
      <c r="F322" s="24"/>
      <c r="G322" s="24"/>
      <c r="H322" s="43"/>
      <c r="I322" s="8"/>
      <c r="M322" s="43"/>
      <c r="O322" s="25"/>
      <c r="P322" s="24"/>
      <c r="Q322" s="24"/>
      <c r="R322" s="43"/>
      <c r="S322" s="8"/>
      <c r="W322" s="43"/>
      <c r="Y322" s="25"/>
      <c r="Z322" s="24"/>
      <c r="AA322" s="24"/>
      <c r="AB322" s="43"/>
      <c r="AC322" s="8"/>
    </row>
    <row r="323" spans="5:29" x14ac:dyDescent="0.3">
      <c r="E323" s="24"/>
      <c r="F323" s="24"/>
      <c r="G323" s="24"/>
      <c r="H323" s="43"/>
      <c r="I323" s="8"/>
      <c r="M323" s="43"/>
      <c r="O323" s="25"/>
      <c r="P323" s="24"/>
      <c r="Q323" s="24"/>
      <c r="R323" s="43"/>
      <c r="S323" s="8"/>
      <c r="W323" s="43"/>
      <c r="Y323" s="25"/>
      <c r="Z323" s="24"/>
      <c r="AA323" s="24"/>
      <c r="AB323" s="43"/>
      <c r="AC323" s="8"/>
    </row>
    <row r="324" spans="5:29" x14ac:dyDescent="0.3">
      <c r="E324" s="24"/>
      <c r="F324" s="24"/>
      <c r="G324" s="24"/>
      <c r="H324" s="43"/>
      <c r="I324" s="8"/>
      <c r="M324" s="43"/>
      <c r="O324" s="25"/>
      <c r="P324" s="24"/>
      <c r="Q324" s="24"/>
      <c r="R324" s="43"/>
      <c r="S324" s="8"/>
      <c r="W324" s="43"/>
      <c r="Y324" s="25"/>
      <c r="Z324" s="24"/>
      <c r="AA324" s="24"/>
      <c r="AB324" s="43"/>
      <c r="AC324" s="8"/>
    </row>
    <row r="325" spans="5:29" x14ac:dyDescent="0.3">
      <c r="E325" s="24"/>
      <c r="F325" s="24"/>
      <c r="G325" s="24"/>
      <c r="H325" s="43"/>
      <c r="I325" s="8"/>
      <c r="M325" s="43"/>
      <c r="O325" s="25"/>
      <c r="P325" s="24"/>
      <c r="Q325" s="24"/>
      <c r="R325" s="43"/>
      <c r="S325" s="8"/>
      <c r="W325" s="43"/>
      <c r="Y325" s="25"/>
      <c r="Z325" s="24"/>
      <c r="AA325" s="24"/>
      <c r="AB325" s="43"/>
      <c r="AC325" s="8"/>
    </row>
    <row r="326" spans="5:29" x14ac:dyDescent="0.3">
      <c r="E326" s="24"/>
      <c r="F326" s="24"/>
      <c r="G326" s="24"/>
      <c r="H326" s="43"/>
      <c r="I326" s="8"/>
      <c r="M326" s="43"/>
      <c r="O326" s="25"/>
      <c r="P326" s="24"/>
      <c r="Q326" s="24"/>
      <c r="R326" s="43"/>
      <c r="S326" s="8"/>
      <c r="W326" s="43"/>
      <c r="Y326" s="25"/>
      <c r="Z326" s="24"/>
      <c r="AA326" s="24"/>
      <c r="AB326" s="43"/>
      <c r="AC326" s="8"/>
    </row>
    <row r="327" spans="5:29" x14ac:dyDescent="0.3">
      <c r="E327" s="24"/>
      <c r="F327" s="24"/>
      <c r="G327" s="24"/>
      <c r="H327" s="43"/>
      <c r="I327" s="8"/>
      <c r="M327" s="43"/>
      <c r="O327" s="25"/>
      <c r="P327" s="24"/>
      <c r="Q327" s="24"/>
      <c r="R327" s="43"/>
      <c r="S327" s="8"/>
      <c r="W327" s="43"/>
      <c r="Y327" s="25"/>
      <c r="Z327" s="24"/>
      <c r="AA327" s="24"/>
      <c r="AB327" s="43"/>
      <c r="AC327" s="8"/>
    </row>
    <row r="328" spans="5:29" x14ac:dyDescent="0.3">
      <c r="E328" s="24"/>
      <c r="F328" s="24"/>
      <c r="G328" s="24"/>
      <c r="H328" s="43"/>
      <c r="I328" s="8"/>
      <c r="M328" s="43"/>
      <c r="O328" s="25"/>
      <c r="P328" s="24"/>
      <c r="Q328" s="24"/>
      <c r="R328" s="43"/>
      <c r="S328" s="8"/>
      <c r="W328" s="43"/>
      <c r="Y328" s="25"/>
      <c r="Z328" s="24"/>
      <c r="AA328" s="24"/>
      <c r="AB328" s="43"/>
      <c r="AC328" s="8"/>
    </row>
    <row r="329" spans="5:29" x14ac:dyDescent="0.3">
      <c r="E329" s="24"/>
      <c r="F329" s="24"/>
      <c r="G329" s="24"/>
      <c r="H329" s="43"/>
      <c r="I329" s="8"/>
      <c r="M329" s="43"/>
      <c r="O329" s="25"/>
      <c r="P329" s="24"/>
      <c r="Q329" s="24"/>
      <c r="R329" s="43"/>
      <c r="S329" s="8"/>
      <c r="W329" s="43"/>
      <c r="Y329" s="25"/>
      <c r="Z329" s="24"/>
      <c r="AA329" s="24"/>
      <c r="AB329" s="43"/>
      <c r="AC329" s="8"/>
    </row>
    <row r="330" spans="5:29" x14ac:dyDescent="0.3">
      <c r="E330" s="24"/>
      <c r="F330" s="24"/>
      <c r="G330" s="24"/>
      <c r="H330" s="43"/>
      <c r="I330" s="8"/>
      <c r="M330" s="43"/>
      <c r="O330" s="25"/>
      <c r="P330" s="24"/>
      <c r="Q330" s="24"/>
      <c r="R330" s="43"/>
      <c r="S330" s="8"/>
      <c r="W330" s="43"/>
      <c r="Y330" s="25"/>
      <c r="Z330" s="24"/>
      <c r="AA330" s="24"/>
      <c r="AB330" s="43"/>
      <c r="AC330" s="8"/>
    </row>
    <row r="331" spans="5:29" x14ac:dyDescent="0.3">
      <c r="E331" s="24"/>
      <c r="F331" s="24"/>
      <c r="G331" s="24"/>
      <c r="H331" s="43"/>
      <c r="I331" s="8"/>
      <c r="M331" s="43"/>
      <c r="O331" s="25"/>
      <c r="P331" s="24"/>
      <c r="Q331" s="24"/>
      <c r="R331" s="43"/>
      <c r="S331" s="8"/>
      <c r="W331" s="43"/>
      <c r="Y331" s="25"/>
      <c r="Z331" s="24"/>
      <c r="AA331" s="24"/>
      <c r="AB331" s="43"/>
      <c r="AC331" s="8"/>
    </row>
    <row r="332" spans="5:29" x14ac:dyDescent="0.3">
      <c r="E332" s="24"/>
      <c r="F332" s="24"/>
      <c r="G332" s="24"/>
      <c r="H332" s="43"/>
      <c r="I332" s="8"/>
      <c r="M332" s="43"/>
      <c r="O332" s="25"/>
      <c r="P332" s="24"/>
      <c r="Q332" s="24"/>
      <c r="R332" s="43"/>
      <c r="S332" s="8"/>
      <c r="W332" s="43"/>
      <c r="Y332" s="25"/>
      <c r="Z332" s="24"/>
      <c r="AA332" s="24"/>
      <c r="AB332" s="43"/>
      <c r="AC332" s="8"/>
    </row>
    <row r="333" spans="5:29" x14ac:dyDescent="0.3">
      <c r="E333" s="24"/>
      <c r="F333" s="24"/>
      <c r="G333" s="24"/>
      <c r="H333" s="43"/>
      <c r="I333" s="8"/>
      <c r="M333" s="43"/>
      <c r="O333" s="25"/>
      <c r="P333" s="24"/>
      <c r="Q333" s="24"/>
      <c r="R333" s="43"/>
      <c r="S333" s="8"/>
      <c r="W333" s="43"/>
      <c r="Y333" s="25"/>
      <c r="Z333" s="24"/>
      <c r="AA333" s="24"/>
      <c r="AB333" s="43"/>
      <c r="AC333" s="8"/>
    </row>
    <row r="334" spans="5:29" x14ac:dyDescent="0.3">
      <c r="E334" s="24"/>
      <c r="F334" s="24"/>
      <c r="G334" s="24"/>
      <c r="H334" s="43"/>
      <c r="I334" s="8"/>
      <c r="M334" s="43"/>
      <c r="O334" s="25"/>
      <c r="P334" s="24"/>
      <c r="Q334" s="24"/>
      <c r="R334" s="43"/>
      <c r="S334" s="8"/>
      <c r="W334" s="43"/>
      <c r="Y334" s="25"/>
      <c r="Z334" s="24"/>
      <c r="AA334" s="24"/>
      <c r="AB334" s="43"/>
      <c r="AC334" s="8"/>
    </row>
    <row r="335" spans="5:29" x14ac:dyDescent="0.3">
      <c r="E335" s="24"/>
      <c r="F335" s="24"/>
      <c r="G335" s="24"/>
      <c r="H335" s="43"/>
      <c r="I335" s="8"/>
      <c r="M335" s="43"/>
      <c r="O335" s="25"/>
      <c r="P335" s="24"/>
      <c r="Q335" s="24"/>
      <c r="R335" s="43"/>
      <c r="S335" s="8"/>
      <c r="W335" s="43"/>
      <c r="Y335" s="25"/>
      <c r="Z335" s="24"/>
      <c r="AA335" s="24"/>
      <c r="AB335" s="43"/>
      <c r="AC335" s="8"/>
    </row>
    <row r="336" spans="5:29" x14ac:dyDescent="0.3">
      <c r="E336" s="24"/>
      <c r="F336" s="24"/>
      <c r="G336" s="24"/>
      <c r="H336" s="43"/>
      <c r="I336" s="8"/>
      <c r="M336" s="43"/>
      <c r="O336" s="25"/>
      <c r="P336" s="24"/>
      <c r="Q336" s="24"/>
      <c r="R336" s="43"/>
      <c r="S336" s="8"/>
      <c r="W336" s="43"/>
      <c r="Y336" s="25"/>
      <c r="Z336" s="24"/>
      <c r="AA336" s="24"/>
      <c r="AB336" s="43"/>
      <c r="AC336" s="8"/>
    </row>
    <row r="337" spans="5:29" x14ac:dyDescent="0.3">
      <c r="E337" s="24"/>
      <c r="F337" s="24"/>
      <c r="G337" s="24"/>
      <c r="H337" s="43"/>
      <c r="I337" s="8"/>
      <c r="M337" s="43"/>
      <c r="O337" s="25"/>
      <c r="P337" s="24"/>
      <c r="Q337" s="24"/>
      <c r="R337" s="43"/>
      <c r="S337" s="8"/>
      <c r="W337" s="43"/>
      <c r="Y337" s="25"/>
      <c r="Z337" s="24"/>
      <c r="AA337" s="24"/>
      <c r="AB337" s="43"/>
      <c r="AC337" s="8"/>
    </row>
    <row r="338" spans="5:29" x14ac:dyDescent="0.3">
      <c r="E338" s="24"/>
      <c r="F338" s="24"/>
      <c r="G338" s="24"/>
      <c r="H338" s="43"/>
      <c r="I338" s="8"/>
      <c r="M338" s="43"/>
      <c r="O338" s="25"/>
      <c r="P338" s="24"/>
      <c r="Q338" s="24"/>
      <c r="R338" s="43"/>
      <c r="S338" s="8"/>
      <c r="W338" s="43"/>
      <c r="Y338" s="25"/>
      <c r="Z338" s="24"/>
      <c r="AA338" s="24"/>
      <c r="AB338" s="43"/>
      <c r="AC338" s="8"/>
    </row>
    <row r="339" spans="5:29" x14ac:dyDescent="0.3">
      <c r="E339" s="24"/>
      <c r="F339" s="24"/>
      <c r="G339" s="24"/>
      <c r="H339" s="43"/>
      <c r="I339" s="8"/>
      <c r="M339" s="43"/>
      <c r="O339" s="25"/>
      <c r="P339" s="24"/>
      <c r="Q339" s="24"/>
      <c r="R339" s="43"/>
      <c r="S339" s="8"/>
      <c r="W339" s="43"/>
      <c r="Y339" s="25"/>
      <c r="Z339" s="24"/>
      <c r="AA339" s="24"/>
      <c r="AB339" s="43"/>
      <c r="AC339" s="8"/>
    </row>
    <row r="340" spans="5:29" x14ac:dyDescent="0.3">
      <c r="E340" s="24"/>
      <c r="F340" s="24"/>
      <c r="G340" s="24"/>
      <c r="H340" s="43"/>
      <c r="I340" s="8"/>
      <c r="M340" s="43"/>
      <c r="O340" s="25"/>
      <c r="P340" s="24"/>
      <c r="Q340" s="24"/>
      <c r="R340" s="43"/>
      <c r="S340" s="8"/>
      <c r="W340" s="43"/>
      <c r="Y340" s="25"/>
      <c r="Z340" s="24"/>
      <c r="AA340" s="24"/>
      <c r="AB340" s="43"/>
      <c r="AC340" s="8"/>
    </row>
    <row r="341" spans="5:29" x14ac:dyDescent="0.3">
      <c r="E341" s="24"/>
      <c r="F341" s="24"/>
      <c r="G341" s="24"/>
      <c r="H341" s="43"/>
      <c r="I341" s="8"/>
      <c r="M341" s="43"/>
      <c r="O341" s="25"/>
      <c r="P341" s="24"/>
      <c r="Q341" s="24"/>
      <c r="R341" s="43"/>
      <c r="S341" s="8"/>
      <c r="W341" s="43"/>
      <c r="Y341" s="25"/>
      <c r="Z341" s="24"/>
      <c r="AA341" s="24"/>
      <c r="AB341" s="43"/>
      <c r="AC341" s="8"/>
    </row>
    <row r="342" spans="5:29" x14ac:dyDescent="0.3">
      <c r="E342" s="24"/>
      <c r="F342" s="24"/>
      <c r="G342" s="24"/>
      <c r="H342" s="43"/>
      <c r="I342" s="8"/>
      <c r="M342" s="43"/>
      <c r="O342" s="25"/>
      <c r="P342" s="24"/>
      <c r="Q342" s="24"/>
      <c r="R342" s="43"/>
      <c r="S342" s="8"/>
      <c r="W342" s="43"/>
      <c r="Y342" s="25"/>
      <c r="Z342" s="24"/>
      <c r="AA342" s="24"/>
      <c r="AB342" s="43"/>
      <c r="AC342" s="8"/>
    </row>
    <row r="343" spans="5:29" x14ac:dyDescent="0.3">
      <c r="E343" s="24"/>
      <c r="F343" s="24"/>
      <c r="G343" s="24"/>
      <c r="H343" s="43"/>
      <c r="I343" s="8"/>
      <c r="M343" s="43"/>
      <c r="O343" s="25"/>
      <c r="P343" s="24"/>
      <c r="Q343" s="24"/>
      <c r="R343" s="43"/>
      <c r="S343" s="8"/>
      <c r="W343" s="43"/>
      <c r="Y343" s="25"/>
      <c r="Z343" s="24"/>
      <c r="AA343" s="24"/>
      <c r="AB343" s="43"/>
      <c r="AC343" s="8"/>
    </row>
    <row r="344" spans="5:29" x14ac:dyDescent="0.3">
      <c r="E344" s="24"/>
      <c r="F344" s="24"/>
      <c r="G344" s="24"/>
      <c r="H344" s="43"/>
      <c r="I344" s="8"/>
      <c r="M344" s="43"/>
      <c r="O344" s="25"/>
      <c r="P344" s="24"/>
      <c r="Q344" s="24"/>
      <c r="R344" s="43"/>
      <c r="S344" s="8"/>
      <c r="W344" s="43"/>
      <c r="Y344" s="25"/>
      <c r="Z344" s="24"/>
      <c r="AA344" s="24"/>
      <c r="AB344" s="43"/>
      <c r="AC344" s="8"/>
    </row>
    <row r="345" spans="5:29" x14ac:dyDescent="0.3">
      <c r="E345" s="24"/>
      <c r="F345" s="24"/>
      <c r="G345" s="24"/>
      <c r="H345" s="43"/>
      <c r="I345" s="8"/>
      <c r="M345" s="43"/>
      <c r="O345" s="25"/>
      <c r="P345" s="24"/>
      <c r="Q345" s="24"/>
      <c r="R345" s="43"/>
      <c r="S345" s="8"/>
      <c r="W345" s="43"/>
      <c r="Y345" s="25"/>
      <c r="Z345" s="24"/>
      <c r="AA345" s="24"/>
      <c r="AB345" s="43"/>
      <c r="AC345" s="8"/>
    </row>
    <row r="346" spans="5:29" x14ac:dyDescent="0.3">
      <c r="E346" s="24"/>
      <c r="F346" s="24"/>
      <c r="G346" s="24"/>
      <c r="H346" s="43"/>
      <c r="I346" s="8"/>
      <c r="M346" s="43"/>
      <c r="O346" s="25"/>
      <c r="P346" s="24"/>
      <c r="Q346" s="24"/>
      <c r="R346" s="43"/>
      <c r="S346" s="8"/>
      <c r="W346" s="43"/>
      <c r="Y346" s="25"/>
      <c r="Z346" s="24"/>
      <c r="AA346" s="24"/>
      <c r="AB346" s="43"/>
      <c r="AC346" s="8"/>
    </row>
    <row r="347" spans="5:29" x14ac:dyDescent="0.3">
      <c r="E347" s="24"/>
      <c r="F347" s="24"/>
      <c r="G347" s="24"/>
      <c r="H347" s="43"/>
      <c r="I347" s="8"/>
      <c r="M347" s="43"/>
      <c r="O347" s="25"/>
      <c r="P347" s="24"/>
      <c r="Q347" s="24"/>
      <c r="R347" s="43"/>
      <c r="S347" s="8"/>
      <c r="W347" s="43"/>
      <c r="Y347" s="25"/>
      <c r="Z347" s="24"/>
      <c r="AA347" s="24"/>
      <c r="AB347" s="43"/>
      <c r="AC347" s="8"/>
    </row>
    <row r="348" spans="5:29" x14ac:dyDescent="0.3">
      <c r="E348" s="24"/>
      <c r="F348" s="24"/>
      <c r="G348" s="24"/>
      <c r="H348" s="43"/>
      <c r="I348" s="8"/>
      <c r="M348" s="43"/>
      <c r="O348" s="25"/>
      <c r="P348" s="24"/>
      <c r="Q348" s="24"/>
      <c r="R348" s="43"/>
      <c r="S348" s="8"/>
      <c r="W348" s="43"/>
      <c r="Y348" s="25"/>
      <c r="Z348" s="24"/>
      <c r="AA348" s="24"/>
      <c r="AB348" s="43"/>
      <c r="AC348" s="8"/>
    </row>
    <row r="349" spans="5:29" x14ac:dyDescent="0.3">
      <c r="E349" s="24"/>
      <c r="F349" s="24"/>
      <c r="G349" s="24"/>
      <c r="H349" s="43"/>
      <c r="I349" s="8"/>
      <c r="M349" s="43"/>
      <c r="O349" s="25"/>
      <c r="P349" s="24"/>
      <c r="Q349" s="24"/>
      <c r="R349" s="43"/>
      <c r="S349" s="8"/>
      <c r="W349" s="43"/>
      <c r="Y349" s="25"/>
      <c r="Z349" s="24"/>
      <c r="AA349" s="24"/>
      <c r="AB349" s="43"/>
      <c r="AC349" s="8"/>
    </row>
    <row r="350" spans="5:29" x14ac:dyDescent="0.3">
      <c r="E350" s="24"/>
      <c r="F350" s="24"/>
      <c r="G350" s="24"/>
      <c r="H350" s="43"/>
      <c r="I350" s="8"/>
      <c r="M350" s="43"/>
      <c r="O350" s="25"/>
      <c r="P350" s="24"/>
      <c r="Q350" s="24"/>
      <c r="R350" s="43"/>
      <c r="S350" s="8"/>
      <c r="W350" s="43"/>
      <c r="Y350" s="25"/>
      <c r="Z350" s="24"/>
      <c r="AA350" s="24"/>
      <c r="AB350" s="43"/>
      <c r="AC350" s="8"/>
    </row>
    <row r="351" spans="5:29" x14ac:dyDescent="0.3">
      <c r="E351" s="24"/>
      <c r="F351" s="24"/>
      <c r="G351" s="24"/>
      <c r="H351" s="43"/>
      <c r="I351" s="8"/>
      <c r="M351" s="43"/>
      <c r="O351" s="25"/>
      <c r="P351" s="24"/>
      <c r="Q351" s="24"/>
      <c r="R351" s="43"/>
      <c r="S351" s="8"/>
      <c r="W351" s="43"/>
      <c r="Y351" s="25"/>
      <c r="Z351" s="24"/>
      <c r="AA351" s="24"/>
      <c r="AB351" s="43"/>
      <c r="AC351" s="8"/>
    </row>
    <row r="352" spans="5:29" x14ac:dyDescent="0.3">
      <c r="E352" s="24"/>
      <c r="F352" s="24"/>
      <c r="G352" s="24"/>
      <c r="H352" s="43"/>
      <c r="I352" s="8"/>
      <c r="M352" s="43"/>
      <c r="O352" s="25"/>
      <c r="P352" s="24"/>
      <c r="Q352" s="24"/>
      <c r="R352" s="43"/>
      <c r="S352" s="8"/>
      <c r="W352" s="43"/>
      <c r="Y352" s="25"/>
      <c r="Z352" s="24"/>
      <c r="AA352" s="24"/>
      <c r="AB352" s="43"/>
      <c r="AC352" s="8"/>
    </row>
    <row r="353" spans="5:29" x14ac:dyDescent="0.3">
      <c r="E353" s="24"/>
      <c r="F353" s="24"/>
      <c r="G353" s="24"/>
      <c r="H353" s="43"/>
      <c r="I353" s="8"/>
      <c r="M353" s="43"/>
      <c r="O353" s="25"/>
      <c r="P353" s="24"/>
      <c r="Q353" s="24"/>
      <c r="R353" s="43"/>
      <c r="S353" s="8"/>
      <c r="W353" s="43"/>
      <c r="Y353" s="25"/>
      <c r="Z353" s="24"/>
      <c r="AA353" s="24"/>
      <c r="AB353" s="43"/>
      <c r="AC353" s="8"/>
    </row>
    <row r="354" spans="5:29" x14ac:dyDescent="0.3">
      <c r="E354" s="24"/>
      <c r="F354" s="24"/>
      <c r="G354" s="24"/>
      <c r="H354" s="43"/>
      <c r="I354" s="8"/>
      <c r="M354" s="43"/>
      <c r="O354" s="25"/>
      <c r="P354" s="24"/>
      <c r="Q354" s="24"/>
      <c r="R354" s="43"/>
      <c r="S354" s="8"/>
      <c r="W354" s="43"/>
      <c r="Y354" s="25"/>
      <c r="Z354" s="24"/>
      <c r="AA354" s="24"/>
      <c r="AB354" s="43"/>
      <c r="AC354" s="8"/>
    </row>
    <row r="355" spans="5:29" x14ac:dyDescent="0.3">
      <c r="E355" s="24"/>
      <c r="F355" s="24"/>
      <c r="G355" s="24"/>
      <c r="H355" s="43"/>
      <c r="I355" s="8"/>
      <c r="M355" s="43"/>
      <c r="O355" s="25"/>
      <c r="P355" s="24"/>
      <c r="Q355" s="24"/>
      <c r="R355" s="43"/>
      <c r="S355" s="8"/>
      <c r="W355" s="43"/>
      <c r="Y355" s="25"/>
      <c r="Z355" s="24"/>
      <c r="AA355" s="24"/>
      <c r="AB355" s="43"/>
      <c r="AC355" s="8"/>
    </row>
    <row r="356" spans="5:29" x14ac:dyDescent="0.3">
      <c r="E356" s="24"/>
      <c r="F356" s="24"/>
      <c r="G356" s="24"/>
      <c r="H356" s="43"/>
      <c r="I356" s="8"/>
      <c r="M356" s="43"/>
      <c r="O356" s="25"/>
      <c r="P356" s="24"/>
      <c r="Q356" s="24"/>
      <c r="R356" s="43"/>
      <c r="S356" s="8"/>
      <c r="W356" s="43"/>
      <c r="Y356" s="25"/>
      <c r="Z356" s="24"/>
      <c r="AA356" s="24"/>
      <c r="AB356" s="43"/>
      <c r="AC356" s="8"/>
    </row>
    <row r="357" spans="5:29" x14ac:dyDescent="0.3">
      <c r="E357" s="24"/>
      <c r="F357" s="24"/>
      <c r="G357" s="24"/>
      <c r="H357" s="43"/>
      <c r="I357" s="8"/>
      <c r="M357" s="43"/>
      <c r="O357" s="25"/>
      <c r="P357" s="24"/>
      <c r="Q357" s="24"/>
      <c r="R357" s="43"/>
      <c r="S357" s="8"/>
      <c r="W357" s="43"/>
      <c r="Y357" s="25"/>
      <c r="Z357" s="24"/>
      <c r="AA357" s="24"/>
      <c r="AB357" s="43"/>
      <c r="AC357" s="8"/>
    </row>
    <row r="358" spans="5:29" x14ac:dyDescent="0.3">
      <c r="E358" s="24"/>
      <c r="F358" s="24"/>
      <c r="G358" s="24"/>
      <c r="H358" s="43"/>
      <c r="I358" s="8"/>
      <c r="M358" s="43"/>
      <c r="O358" s="25"/>
      <c r="P358" s="24"/>
      <c r="Q358" s="24"/>
      <c r="R358" s="43"/>
      <c r="S358" s="8"/>
      <c r="W358" s="43"/>
      <c r="Y358" s="25"/>
      <c r="Z358" s="24"/>
      <c r="AA358" s="24"/>
      <c r="AB358" s="43"/>
      <c r="AC358" s="8"/>
    </row>
    <row r="359" spans="5:29" x14ac:dyDescent="0.3">
      <c r="E359" s="24"/>
      <c r="F359" s="24"/>
      <c r="G359" s="24"/>
      <c r="H359" s="43"/>
      <c r="I359" s="8"/>
      <c r="M359" s="43"/>
      <c r="O359" s="25"/>
      <c r="P359" s="24"/>
      <c r="Q359" s="24"/>
      <c r="R359" s="43"/>
      <c r="S359" s="8"/>
      <c r="W359" s="43"/>
      <c r="Y359" s="25"/>
      <c r="Z359" s="24"/>
      <c r="AA359" s="24"/>
      <c r="AB359" s="43"/>
      <c r="AC359" s="8"/>
    </row>
    <row r="360" spans="5:29" x14ac:dyDescent="0.3">
      <c r="E360" s="24"/>
      <c r="F360" s="24"/>
      <c r="G360" s="24"/>
      <c r="H360" s="43"/>
      <c r="I360" s="8"/>
      <c r="M360" s="43"/>
      <c r="O360" s="25"/>
      <c r="P360" s="24"/>
      <c r="Q360" s="24"/>
      <c r="R360" s="43"/>
      <c r="S360" s="8"/>
      <c r="W360" s="43"/>
      <c r="Y360" s="25"/>
      <c r="Z360" s="24"/>
      <c r="AA360" s="24"/>
      <c r="AB360" s="43"/>
      <c r="AC360" s="8"/>
    </row>
    <row r="361" spans="5:29" x14ac:dyDescent="0.3">
      <c r="E361" s="24"/>
      <c r="F361" s="24"/>
      <c r="G361" s="24"/>
      <c r="H361" s="43"/>
      <c r="I361" s="8"/>
      <c r="M361" s="43"/>
      <c r="O361" s="25"/>
      <c r="P361" s="24"/>
      <c r="Q361" s="24"/>
      <c r="R361" s="43"/>
      <c r="S361" s="8"/>
      <c r="W361" s="43"/>
      <c r="Y361" s="25"/>
      <c r="Z361" s="24"/>
      <c r="AA361" s="24"/>
      <c r="AB361" s="43"/>
      <c r="AC361" s="8"/>
    </row>
    <row r="362" spans="5:29" x14ac:dyDescent="0.3">
      <c r="E362" s="24"/>
      <c r="F362" s="24"/>
      <c r="G362" s="24"/>
      <c r="H362" s="43"/>
      <c r="I362" s="8"/>
      <c r="M362" s="43"/>
      <c r="O362" s="25"/>
      <c r="P362" s="24"/>
      <c r="Q362" s="24"/>
      <c r="R362" s="43"/>
      <c r="S362" s="8"/>
      <c r="W362" s="43"/>
      <c r="Y362" s="25"/>
      <c r="Z362" s="24"/>
      <c r="AA362" s="24"/>
      <c r="AB362" s="43"/>
      <c r="AC362" s="8"/>
    </row>
    <row r="363" spans="5:29" x14ac:dyDescent="0.3">
      <c r="E363" s="24"/>
      <c r="F363" s="24"/>
      <c r="G363" s="24"/>
      <c r="H363" s="43"/>
      <c r="I363" s="8"/>
      <c r="M363" s="43"/>
      <c r="O363" s="25"/>
      <c r="P363" s="24"/>
      <c r="Q363" s="24"/>
      <c r="R363" s="43"/>
      <c r="S363" s="8"/>
      <c r="W363" s="43"/>
      <c r="Y363" s="25"/>
      <c r="Z363" s="24"/>
      <c r="AA363" s="24"/>
      <c r="AB363" s="43"/>
      <c r="AC363" s="8"/>
    </row>
    <row r="364" spans="5:29" x14ac:dyDescent="0.3">
      <c r="E364" s="24"/>
      <c r="F364" s="24"/>
      <c r="G364" s="24"/>
      <c r="H364" s="43"/>
      <c r="I364" s="8"/>
      <c r="M364" s="43"/>
      <c r="O364" s="25"/>
      <c r="P364" s="24"/>
      <c r="Q364" s="24"/>
      <c r="R364" s="43"/>
      <c r="S364" s="8"/>
      <c r="W364" s="43"/>
      <c r="Y364" s="25"/>
      <c r="Z364" s="24"/>
      <c r="AA364" s="24"/>
      <c r="AB364" s="43"/>
      <c r="AC364" s="8"/>
    </row>
    <row r="365" spans="5:29" x14ac:dyDescent="0.3">
      <c r="E365" s="24"/>
      <c r="F365" s="24"/>
      <c r="G365" s="24"/>
      <c r="H365" s="43"/>
      <c r="I365" s="8"/>
      <c r="M365" s="43"/>
      <c r="O365" s="25"/>
      <c r="P365" s="24"/>
      <c r="Q365" s="24"/>
      <c r="R365" s="43"/>
      <c r="S365" s="8"/>
      <c r="W365" s="43"/>
      <c r="Y365" s="25"/>
      <c r="Z365" s="24"/>
      <c r="AA365" s="24"/>
      <c r="AB365" s="43"/>
      <c r="AC365" s="8"/>
    </row>
    <row r="366" spans="5:29" x14ac:dyDescent="0.3">
      <c r="E366" s="24"/>
      <c r="F366" s="24"/>
      <c r="G366" s="24"/>
      <c r="H366" s="43"/>
      <c r="I366" s="8"/>
      <c r="M366" s="43"/>
      <c r="O366" s="25"/>
      <c r="P366" s="24"/>
      <c r="Q366" s="24"/>
      <c r="R366" s="43"/>
      <c r="S366" s="8"/>
      <c r="W366" s="43"/>
      <c r="Y366" s="25"/>
      <c r="Z366" s="24"/>
      <c r="AA366" s="24"/>
      <c r="AB366" s="43"/>
      <c r="AC366" s="8"/>
    </row>
    <row r="367" spans="5:29" x14ac:dyDescent="0.3">
      <c r="E367" s="24"/>
      <c r="F367" s="24"/>
      <c r="G367" s="24"/>
      <c r="H367" s="43"/>
      <c r="I367" s="8"/>
      <c r="M367" s="43"/>
      <c r="O367" s="25"/>
      <c r="P367" s="24"/>
      <c r="Q367" s="24"/>
      <c r="R367" s="43"/>
      <c r="S367" s="8"/>
      <c r="W367" s="43"/>
      <c r="Y367" s="25"/>
      <c r="Z367" s="24"/>
      <c r="AA367" s="24"/>
      <c r="AB367" s="43"/>
      <c r="AC367" s="8"/>
    </row>
    <row r="368" spans="5:29" x14ac:dyDescent="0.3">
      <c r="E368" s="24"/>
      <c r="F368" s="24"/>
      <c r="G368" s="24"/>
      <c r="H368" s="43"/>
      <c r="I368" s="8"/>
      <c r="M368" s="43"/>
      <c r="O368" s="25"/>
      <c r="P368" s="24"/>
      <c r="Q368" s="24"/>
      <c r="R368" s="43"/>
      <c r="S368" s="8"/>
      <c r="W368" s="43"/>
      <c r="Y368" s="25"/>
      <c r="Z368" s="24"/>
      <c r="AA368" s="24"/>
      <c r="AB368" s="43"/>
      <c r="AC368" s="8"/>
    </row>
    <row r="369" spans="5:29" x14ac:dyDescent="0.3">
      <c r="E369" s="24"/>
      <c r="F369" s="24"/>
      <c r="G369" s="24"/>
      <c r="H369" s="43"/>
      <c r="I369" s="8"/>
      <c r="M369" s="43"/>
      <c r="O369" s="25"/>
      <c r="P369" s="24"/>
      <c r="Q369" s="24"/>
      <c r="R369" s="43"/>
      <c r="S369" s="8"/>
      <c r="W369" s="43"/>
      <c r="Y369" s="25"/>
      <c r="Z369" s="24"/>
      <c r="AA369" s="24"/>
      <c r="AB369" s="43"/>
      <c r="AC369" s="8"/>
    </row>
    <row r="370" spans="5:29" x14ac:dyDescent="0.3">
      <c r="E370" s="24"/>
      <c r="F370" s="24"/>
      <c r="G370" s="24"/>
      <c r="H370" s="43"/>
      <c r="I370" s="8"/>
      <c r="M370" s="43"/>
      <c r="O370" s="25"/>
      <c r="P370" s="24"/>
      <c r="Q370" s="24"/>
      <c r="R370" s="43"/>
      <c r="S370" s="8"/>
      <c r="W370" s="43"/>
      <c r="Y370" s="25"/>
      <c r="Z370" s="24"/>
      <c r="AA370" s="24"/>
      <c r="AB370" s="43"/>
      <c r="AC370" s="8"/>
    </row>
    <row r="371" spans="5:29" x14ac:dyDescent="0.3">
      <c r="E371" s="24"/>
      <c r="F371" s="24"/>
      <c r="G371" s="24"/>
      <c r="H371" s="43"/>
      <c r="I371" s="8"/>
      <c r="M371" s="43"/>
      <c r="O371" s="25"/>
      <c r="P371" s="24"/>
      <c r="Q371" s="24"/>
      <c r="R371" s="43"/>
      <c r="S371" s="8"/>
      <c r="W371" s="43"/>
      <c r="Y371" s="25"/>
      <c r="Z371" s="24"/>
      <c r="AA371" s="24"/>
      <c r="AB371" s="43"/>
      <c r="AC371" s="8"/>
    </row>
    <row r="372" spans="5:29" x14ac:dyDescent="0.3">
      <c r="E372" s="24"/>
      <c r="F372" s="24"/>
      <c r="G372" s="24"/>
      <c r="H372" s="43"/>
      <c r="I372" s="8"/>
      <c r="M372" s="43"/>
      <c r="O372" s="25"/>
      <c r="P372" s="24"/>
      <c r="Q372" s="24"/>
      <c r="R372" s="43"/>
      <c r="S372" s="8"/>
      <c r="W372" s="43"/>
      <c r="Y372" s="25"/>
      <c r="Z372" s="24"/>
      <c r="AA372" s="24"/>
      <c r="AB372" s="43"/>
      <c r="AC372" s="8"/>
    </row>
    <row r="373" spans="5:29" x14ac:dyDescent="0.3">
      <c r="E373" s="24"/>
      <c r="F373" s="24"/>
      <c r="G373" s="24"/>
      <c r="H373" s="43"/>
      <c r="I373" s="8"/>
      <c r="M373" s="43"/>
      <c r="O373" s="25"/>
      <c r="P373" s="24"/>
      <c r="Q373" s="24"/>
      <c r="R373" s="43"/>
      <c r="S373" s="8"/>
      <c r="W373" s="43"/>
      <c r="Y373" s="25"/>
      <c r="Z373" s="24"/>
      <c r="AA373" s="24"/>
      <c r="AB373" s="43"/>
      <c r="AC373" s="8"/>
    </row>
    <row r="374" spans="5:29" x14ac:dyDescent="0.3">
      <c r="E374" s="24"/>
      <c r="F374" s="24"/>
      <c r="G374" s="24"/>
      <c r="H374" s="43"/>
      <c r="I374" s="8"/>
      <c r="M374" s="43"/>
      <c r="O374" s="25"/>
      <c r="P374" s="24"/>
      <c r="Q374" s="24"/>
      <c r="R374" s="43"/>
      <c r="S374" s="8"/>
      <c r="W374" s="43"/>
      <c r="Y374" s="25"/>
      <c r="Z374" s="24"/>
      <c r="AA374" s="24"/>
      <c r="AB374" s="43"/>
      <c r="AC374" s="8"/>
    </row>
    <row r="375" spans="5:29" x14ac:dyDescent="0.3">
      <c r="E375" s="24"/>
      <c r="F375" s="24"/>
      <c r="G375" s="24"/>
      <c r="H375" s="43"/>
      <c r="I375" s="8"/>
      <c r="M375" s="43"/>
      <c r="O375" s="25"/>
      <c r="P375" s="24"/>
      <c r="Q375" s="24"/>
      <c r="R375" s="43"/>
      <c r="S375" s="8"/>
      <c r="W375" s="43"/>
      <c r="Y375" s="25"/>
      <c r="Z375" s="24"/>
      <c r="AA375" s="24"/>
      <c r="AB375" s="43"/>
      <c r="AC375" s="8"/>
    </row>
    <row r="376" spans="5:29" x14ac:dyDescent="0.3">
      <c r="E376" s="24"/>
      <c r="F376" s="24"/>
      <c r="G376" s="24"/>
      <c r="H376" s="43"/>
      <c r="I376" s="8"/>
      <c r="M376" s="43"/>
      <c r="O376" s="25"/>
      <c r="P376" s="24"/>
      <c r="Q376" s="24"/>
      <c r="R376" s="43"/>
      <c r="S376" s="8"/>
      <c r="W376" s="43"/>
      <c r="Y376" s="25"/>
      <c r="Z376" s="24"/>
      <c r="AA376" s="24"/>
      <c r="AB376" s="43"/>
      <c r="AC376" s="8"/>
    </row>
    <row r="377" spans="5:29" x14ac:dyDescent="0.3">
      <c r="E377" s="24"/>
      <c r="F377" s="24"/>
      <c r="G377" s="24"/>
      <c r="H377" s="43"/>
      <c r="I377" s="8"/>
      <c r="M377" s="43"/>
      <c r="O377" s="25"/>
      <c r="P377" s="24"/>
      <c r="Q377" s="24"/>
      <c r="R377" s="43"/>
      <c r="S377" s="8"/>
      <c r="W377" s="43"/>
      <c r="Y377" s="25"/>
      <c r="Z377" s="24"/>
      <c r="AA377" s="24"/>
      <c r="AB377" s="43"/>
      <c r="AC377" s="8"/>
    </row>
    <row r="378" spans="5:29" x14ac:dyDescent="0.3">
      <c r="E378" s="24"/>
      <c r="F378" s="24"/>
      <c r="G378" s="24"/>
      <c r="H378" s="43"/>
      <c r="I378" s="8"/>
      <c r="M378" s="43"/>
      <c r="O378" s="25"/>
      <c r="P378" s="24"/>
      <c r="Q378" s="24"/>
      <c r="R378" s="43"/>
      <c r="S378" s="8"/>
      <c r="W378" s="43"/>
      <c r="Y378" s="25"/>
      <c r="Z378" s="24"/>
      <c r="AA378" s="24"/>
      <c r="AB378" s="43"/>
      <c r="AC378" s="8"/>
    </row>
    <row r="379" spans="5:29" x14ac:dyDescent="0.3">
      <c r="E379" s="24"/>
      <c r="F379" s="24"/>
      <c r="G379" s="24"/>
      <c r="H379" s="43"/>
      <c r="I379" s="8"/>
      <c r="M379" s="43"/>
      <c r="O379" s="25"/>
      <c r="P379" s="24"/>
      <c r="Q379" s="24"/>
      <c r="R379" s="43"/>
      <c r="S379" s="8"/>
      <c r="W379" s="43"/>
      <c r="Y379" s="25"/>
      <c r="Z379" s="24"/>
      <c r="AA379" s="24"/>
      <c r="AB379" s="43"/>
      <c r="AC379" s="8"/>
    </row>
    <row r="380" spans="5:29" x14ac:dyDescent="0.3">
      <c r="E380" s="24"/>
      <c r="F380" s="24"/>
      <c r="G380" s="24"/>
      <c r="H380" s="43"/>
      <c r="I380" s="8"/>
      <c r="M380" s="43"/>
      <c r="O380" s="25"/>
      <c r="P380" s="24"/>
      <c r="Q380" s="24"/>
      <c r="R380" s="43"/>
      <c r="S380" s="8"/>
      <c r="W380" s="43"/>
      <c r="Y380" s="25"/>
      <c r="Z380" s="24"/>
      <c r="AA380" s="24"/>
      <c r="AB380" s="43"/>
      <c r="AC380" s="8"/>
    </row>
    <row r="381" spans="5:29" x14ac:dyDescent="0.3">
      <c r="E381" s="24"/>
      <c r="F381" s="24"/>
      <c r="G381" s="24"/>
      <c r="H381" s="43"/>
      <c r="I381" s="8"/>
      <c r="M381" s="43"/>
      <c r="O381" s="25"/>
      <c r="P381" s="24"/>
      <c r="Q381" s="24"/>
      <c r="R381" s="43"/>
      <c r="S381" s="8"/>
      <c r="W381" s="43"/>
      <c r="Y381" s="25"/>
      <c r="Z381" s="24"/>
      <c r="AA381" s="24"/>
      <c r="AB381" s="43"/>
      <c r="AC381" s="8"/>
    </row>
    <row r="382" spans="5:29" x14ac:dyDescent="0.3">
      <c r="E382" s="24"/>
      <c r="F382" s="24"/>
      <c r="G382" s="24"/>
      <c r="H382" s="43"/>
      <c r="I382" s="8"/>
      <c r="M382" s="43"/>
      <c r="O382" s="25"/>
      <c r="P382" s="24"/>
      <c r="Q382" s="24"/>
      <c r="R382" s="43"/>
      <c r="S382" s="8"/>
      <c r="W382" s="43"/>
      <c r="Y382" s="25"/>
      <c r="Z382" s="24"/>
      <c r="AA382" s="24"/>
      <c r="AB382" s="43"/>
      <c r="AC382" s="8"/>
    </row>
    <row r="383" spans="5:29" x14ac:dyDescent="0.3">
      <c r="E383" s="24"/>
      <c r="F383" s="24"/>
      <c r="G383" s="24"/>
      <c r="H383" s="43"/>
      <c r="I383" s="8"/>
      <c r="M383" s="43"/>
      <c r="O383" s="25"/>
      <c r="P383" s="24"/>
      <c r="Q383" s="24"/>
      <c r="R383" s="43"/>
      <c r="S383" s="8"/>
      <c r="W383" s="43"/>
      <c r="Y383" s="25"/>
      <c r="Z383" s="24"/>
      <c r="AA383" s="24"/>
      <c r="AB383" s="43"/>
      <c r="AC383" s="8"/>
    </row>
    <row r="384" spans="5:29" x14ac:dyDescent="0.3">
      <c r="E384" s="24"/>
      <c r="F384" s="24"/>
      <c r="G384" s="24"/>
      <c r="H384" s="43"/>
      <c r="I384" s="8"/>
      <c r="M384" s="43"/>
      <c r="O384" s="25"/>
      <c r="P384" s="24"/>
      <c r="Q384" s="24"/>
      <c r="R384" s="43"/>
      <c r="S384" s="8"/>
      <c r="W384" s="43"/>
      <c r="Y384" s="25"/>
      <c r="Z384" s="24"/>
      <c r="AA384" s="24"/>
      <c r="AB384" s="43"/>
      <c r="AC384" s="8"/>
    </row>
    <row r="385" spans="5:29" x14ac:dyDescent="0.3">
      <c r="E385" s="24"/>
      <c r="F385" s="24"/>
      <c r="G385" s="24"/>
      <c r="H385" s="43"/>
      <c r="I385" s="8"/>
      <c r="M385" s="43"/>
      <c r="O385" s="25"/>
      <c r="P385" s="24"/>
      <c r="Q385" s="24"/>
      <c r="R385" s="43"/>
      <c r="S385" s="8"/>
      <c r="W385" s="43"/>
      <c r="Y385" s="25"/>
      <c r="Z385" s="24"/>
      <c r="AA385" s="24"/>
      <c r="AB385" s="43"/>
      <c r="AC385" s="8"/>
    </row>
    <row r="386" spans="5:29" x14ac:dyDescent="0.3">
      <c r="E386" s="24"/>
      <c r="F386" s="24"/>
      <c r="G386" s="24"/>
      <c r="H386" s="43"/>
      <c r="I386" s="8"/>
      <c r="M386" s="43"/>
      <c r="O386" s="25"/>
      <c r="P386" s="24"/>
      <c r="Q386" s="24"/>
      <c r="R386" s="43"/>
      <c r="S386" s="8"/>
      <c r="W386" s="43"/>
      <c r="Y386" s="25"/>
      <c r="Z386" s="24"/>
      <c r="AA386" s="24"/>
      <c r="AB386" s="43"/>
      <c r="AC386" s="8"/>
    </row>
    <row r="387" spans="5:29" x14ac:dyDescent="0.3">
      <c r="E387" s="24"/>
      <c r="F387" s="24"/>
      <c r="G387" s="24"/>
      <c r="H387" s="43"/>
      <c r="I387" s="8"/>
      <c r="M387" s="43"/>
      <c r="O387" s="25"/>
      <c r="P387" s="24"/>
      <c r="Q387" s="24"/>
      <c r="R387" s="43"/>
      <c r="S387" s="8"/>
      <c r="W387" s="43"/>
      <c r="Y387" s="25"/>
      <c r="Z387" s="24"/>
      <c r="AA387" s="24"/>
      <c r="AB387" s="43"/>
      <c r="AC387" s="8"/>
    </row>
    <row r="388" spans="5:29" x14ac:dyDescent="0.3">
      <c r="E388" s="24"/>
      <c r="F388" s="24"/>
      <c r="G388" s="24"/>
      <c r="H388" s="43"/>
      <c r="I388" s="8"/>
      <c r="M388" s="43"/>
      <c r="O388" s="25"/>
      <c r="P388" s="24"/>
      <c r="Q388" s="24"/>
      <c r="R388" s="43"/>
      <c r="S388" s="8"/>
      <c r="W388" s="43"/>
      <c r="Y388" s="25"/>
      <c r="Z388" s="24"/>
      <c r="AA388" s="24"/>
      <c r="AB388" s="43"/>
      <c r="AC388" s="8"/>
    </row>
    <row r="389" spans="5:29" x14ac:dyDescent="0.3">
      <c r="E389" s="24"/>
      <c r="F389" s="24"/>
      <c r="G389" s="24"/>
      <c r="H389" s="43"/>
      <c r="I389" s="8"/>
      <c r="M389" s="43"/>
      <c r="O389" s="25"/>
      <c r="P389" s="24"/>
      <c r="Q389" s="24"/>
      <c r="R389" s="43"/>
      <c r="S389" s="8"/>
      <c r="W389" s="43"/>
      <c r="Y389" s="25"/>
      <c r="Z389" s="24"/>
      <c r="AA389" s="24"/>
      <c r="AB389" s="43"/>
      <c r="AC389" s="8"/>
    </row>
    <row r="390" spans="5:29" x14ac:dyDescent="0.3">
      <c r="E390" s="24"/>
      <c r="F390" s="24"/>
      <c r="G390" s="24"/>
      <c r="H390" s="43"/>
      <c r="I390" s="8"/>
      <c r="M390" s="43"/>
      <c r="O390" s="25"/>
      <c r="P390" s="24"/>
      <c r="Q390" s="24"/>
      <c r="R390" s="43"/>
      <c r="S390" s="8"/>
      <c r="W390" s="43"/>
      <c r="Y390" s="25"/>
      <c r="Z390" s="24"/>
      <c r="AA390" s="24"/>
      <c r="AB390" s="43"/>
      <c r="AC390" s="8"/>
    </row>
    <row r="391" spans="5:29" x14ac:dyDescent="0.3">
      <c r="E391" s="24"/>
      <c r="F391" s="24"/>
      <c r="G391" s="24"/>
      <c r="H391" s="43"/>
      <c r="I391" s="8"/>
      <c r="M391" s="43"/>
      <c r="O391" s="25"/>
      <c r="P391" s="24"/>
      <c r="Q391" s="24"/>
      <c r="R391" s="43"/>
      <c r="S391" s="8"/>
      <c r="W391" s="43"/>
      <c r="Y391" s="25"/>
      <c r="Z391" s="24"/>
      <c r="AA391" s="24"/>
      <c r="AB391" s="43"/>
      <c r="AC391" s="8"/>
    </row>
    <row r="392" spans="5:29" x14ac:dyDescent="0.3">
      <c r="E392" s="24"/>
      <c r="F392" s="24"/>
      <c r="G392" s="24"/>
      <c r="H392" s="43"/>
      <c r="I392" s="8"/>
      <c r="M392" s="43"/>
      <c r="O392" s="25"/>
      <c r="P392" s="24"/>
      <c r="Q392" s="24"/>
      <c r="R392" s="43"/>
      <c r="S392" s="8"/>
      <c r="W392" s="43"/>
      <c r="Y392" s="25"/>
      <c r="Z392" s="24"/>
      <c r="AA392" s="24"/>
      <c r="AB392" s="43"/>
      <c r="AC392" s="8"/>
    </row>
    <row r="393" spans="5:29" x14ac:dyDescent="0.3">
      <c r="E393" s="24"/>
      <c r="F393" s="24"/>
      <c r="G393" s="24"/>
      <c r="H393" s="43"/>
      <c r="I393" s="8"/>
      <c r="M393" s="43"/>
      <c r="O393" s="25"/>
      <c r="P393" s="24"/>
      <c r="Q393" s="24"/>
      <c r="R393" s="43"/>
      <c r="S393" s="8"/>
      <c r="W393" s="43"/>
      <c r="Y393" s="25"/>
      <c r="Z393" s="24"/>
      <c r="AA393" s="24"/>
      <c r="AB393" s="43"/>
      <c r="AC393" s="8"/>
    </row>
    <row r="394" spans="5:29" x14ac:dyDescent="0.3">
      <c r="E394" s="24"/>
      <c r="F394" s="24"/>
      <c r="G394" s="24"/>
      <c r="H394" s="43"/>
      <c r="I394" s="8"/>
      <c r="M394" s="43"/>
      <c r="O394" s="25"/>
      <c r="P394" s="24"/>
      <c r="Q394" s="24"/>
      <c r="R394" s="43"/>
      <c r="S394" s="8"/>
      <c r="W394" s="43"/>
      <c r="Y394" s="25"/>
      <c r="Z394" s="24"/>
      <c r="AA394" s="24"/>
      <c r="AB394" s="43"/>
      <c r="AC394" s="8"/>
    </row>
    <row r="395" spans="5:29" x14ac:dyDescent="0.3">
      <c r="E395" s="24"/>
      <c r="F395" s="24"/>
      <c r="G395" s="24"/>
      <c r="H395" s="43"/>
      <c r="I395" s="8"/>
      <c r="M395" s="43"/>
      <c r="O395" s="25"/>
      <c r="P395" s="24"/>
      <c r="Q395" s="24"/>
      <c r="R395" s="43"/>
      <c r="S395" s="8"/>
      <c r="W395" s="43"/>
      <c r="Y395" s="25"/>
      <c r="Z395" s="24"/>
      <c r="AA395" s="24"/>
      <c r="AB395" s="43"/>
      <c r="AC395" s="8"/>
    </row>
    <row r="396" spans="5:29" x14ac:dyDescent="0.3">
      <c r="E396" s="24"/>
      <c r="F396" s="24"/>
      <c r="G396" s="24"/>
      <c r="H396" s="43"/>
      <c r="I396" s="8"/>
      <c r="M396" s="43"/>
      <c r="O396" s="25"/>
      <c r="P396" s="24"/>
      <c r="Q396" s="24"/>
      <c r="R396" s="43"/>
      <c r="S396" s="8"/>
      <c r="W396" s="43"/>
      <c r="Y396" s="25"/>
      <c r="Z396" s="24"/>
      <c r="AA396" s="24"/>
      <c r="AB396" s="43"/>
      <c r="AC396" s="8"/>
    </row>
    <row r="397" spans="5:29" x14ac:dyDescent="0.3">
      <c r="E397" s="24"/>
      <c r="F397" s="24"/>
      <c r="G397" s="24"/>
      <c r="H397" s="43"/>
      <c r="I397" s="8"/>
      <c r="M397" s="43"/>
      <c r="O397" s="25"/>
      <c r="P397" s="24"/>
      <c r="Q397" s="24"/>
      <c r="R397" s="43"/>
      <c r="S397" s="8"/>
      <c r="W397" s="43"/>
      <c r="Y397" s="25"/>
      <c r="Z397" s="24"/>
      <c r="AA397" s="24"/>
      <c r="AB397" s="43"/>
      <c r="AC397" s="8"/>
    </row>
    <row r="398" spans="5:29" x14ac:dyDescent="0.3">
      <c r="E398" s="24"/>
      <c r="F398" s="24"/>
      <c r="G398" s="24"/>
      <c r="H398" s="43"/>
      <c r="I398" s="8"/>
      <c r="M398" s="43"/>
      <c r="O398" s="25"/>
      <c r="P398" s="24"/>
      <c r="Q398" s="24"/>
      <c r="R398" s="43"/>
      <c r="S398" s="8"/>
      <c r="W398" s="43"/>
      <c r="Y398" s="25"/>
      <c r="Z398" s="24"/>
      <c r="AA398" s="24"/>
      <c r="AB398" s="43"/>
      <c r="AC398" s="8"/>
    </row>
    <row r="399" spans="5:29" x14ac:dyDescent="0.3">
      <c r="E399" s="24"/>
      <c r="F399" s="24"/>
      <c r="G399" s="24"/>
      <c r="H399" s="43"/>
      <c r="I399" s="8"/>
      <c r="M399" s="43"/>
      <c r="O399" s="25"/>
      <c r="P399" s="24"/>
      <c r="Q399" s="24"/>
      <c r="R399" s="43"/>
      <c r="S399" s="8"/>
      <c r="W399" s="43"/>
      <c r="Y399" s="25"/>
      <c r="Z399" s="24"/>
      <c r="AA399" s="24"/>
      <c r="AB399" s="43"/>
      <c r="AC399" s="8"/>
    </row>
    <row r="400" spans="5:29" x14ac:dyDescent="0.3">
      <c r="E400" s="24"/>
      <c r="F400" s="24"/>
      <c r="G400" s="24"/>
      <c r="H400" s="43"/>
      <c r="I400" s="8"/>
      <c r="M400" s="43"/>
      <c r="O400" s="25"/>
      <c r="P400" s="24"/>
      <c r="Q400" s="24"/>
      <c r="R400" s="43"/>
      <c r="S400" s="8"/>
      <c r="W400" s="43"/>
      <c r="Y400" s="25"/>
      <c r="Z400" s="24"/>
      <c r="AA400" s="24"/>
      <c r="AB400" s="43"/>
      <c r="AC400" s="8"/>
    </row>
    <row r="401" spans="5:29" x14ac:dyDescent="0.3">
      <c r="E401" s="24"/>
      <c r="F401" s="24"/>
      <c r="G401" s="24"/>
      <c r="H401" s="43"/>
      <c r="I401" s="8"/>
      <c r="M401" s="43"/>
      <c r="O401" s="25"/>
      <c r="P401" s="24"/>
      <c r="Q401" s="24"/>
      <c r="R401" s="43"/>
      <c r="S401" s="8"/>
      <c r="W401" s="43"/>
      <c r="Y401" s="25"/>
      <c r="Z401" s="24"/>
      <c r="AA401" s="24"/>
      <c r="AB401" s="43"/>
      <c r="AC401" s="8"/>
    </row>
    <row r="402" spans="5:29" x14ac:dyDescent="0.3">
      <c r="E402" s="24"/>
      <c r="F402" s="24"/>
      <c r="G402" s="24"/>
      <c r="H402" s="43"/>
      <c r="I402" s="8"/>
      <c r="M402" s="43"/>
      <c r="O402" s="25"/>
      <c r="P402" s="24"/>
      <c r="Q402" s="24"/>
      <c r="R402" s="43"/>
      <c r="S402" s="8"/>
      <c r="W402" s="43"/>
      <c r="Y402" s="25"/>
      <c r="Z402" s="24"/>
      <c r="AA402" s="24"/>
      <c r="AB402" s="43"/>
      <c r="AC402" s="8"/>
    </row>
    <row r="403" spans="5:29" x14ac:dyDescent="0.3">
      <c r="E403" s="24"/>
      <c r="F403" s="24"/>
      <c r="G403" s="24"/>
      <c r="H403" s="43"/>
      <c r="I403" s="8"/>
      <c r="M403" s="43"/>
      <c r="O403" s="25"/>
      <c r="P403" s="24"/>
      <c r="Q403" s="24"/>
      <c r="R403" s="43"/>
      <c r="S403" s="8"/>
      <c r="W403" s="43"/>
      <c r="Y403" s="25"/>
      <c r="Z403" s="24"/>
      <c r="AA403" s="24"/>
      <c r="AB403" s="43"/>
      <c r="AC403" s="8"/>
    </row>
    <row r="404" spans="5:29" x14ac:dyDescent="0.3">
      <c r="E404" s="24"/>
      <c r="F404" s="24"/>
      <c r="G404" s="24"/>
      <c r="H404" s="43"/>
      <c r="I404" s="8"/>
      <c r="M404" s="43"/>
      <c r="O404" s="25"/>
      <c r="P404" s="24"/>
      <c r="Q404" s="24"/>
      <c r="R404" s="43"/>
      <c r="S404" s="8"/>
      <c r="W404" s="43"/>
      <c r="Y404" s="25"/>
      <c r="Z404" s="24"/>
      <c r="AA404" s="24"/>
      <c r="AB404" s="43"/>
      <c r="AC404" s="8"/>
    </row>
    <row r="405" spans="5:29" x14ac:dyDescent="0.3">
      <c r="E405" s="24"/>
      <c r="F405" s="24"/>
      <c r="G405" s="24"/>
      <c r="H405" s="43"/>
      <c r="I405" s="8"/>
      <c r="M405" s="43"/>
      <c r="O405" s="25"/>
      <c r="P405" s="24"/>
      <c r="Q405" s="24"/>
      <c r="R405" s="43"/>
      <c r="S405" s="8"/>
      <c r="W405" s="43"/>
      <c r="Y405" s="25"/>
      <c r="Z405" s="24"/>
      <c r="AA405" s="24"/>
      <c r="AB405" s="43"/>
      <c r="AC405" s="8"/>
    </row>
    <row r="406" spans="5:29" x14ac:dyDescent="0.3">
      <c r="E406" s="24"/>
      <c r="F406" s="24"/>
      <c r="G406" s="24"/>
      <c r="H406" s="43"/>
      <c r="I406" s="8"/>
      <c r="M406" s="43"/>
      <c r="O406" s="25"/>
      <c r="P406" s="24"/>
      <c r="Q406" s="24"/>
      <c r="R406" s="43"/>
      <c r="S406" s="8"/>
      <c r="W406" s="43"/>
      <c r="Y406" s="25"/>
      <c r="Z406" s="24"/>
      <c r="AA406" s="24"/>
      <c r="AB406" s="43"/>
      <c r="AC406" s="8"/>
    </row>
    <row r="407" spans="5:29" x14ac:dyDescent="0.3">
      <c r="E407" s="24"/>
      <c r="F407" s="24"/>
      <c r="G407" s="24"/>
      <c r="H407" s="43"/>
      <c r="I407" s="8"/>
      <c r="M407" s="43"/>
      <c r="O407" s="25"/>
      <c r="P407" s="24"/>
      <c r="Q407" s="24"/>
      <c r="R407" s="43"/>
      <c r="S407" s="8"/>
      <c r="W407" s="43"/>
      <c r="Y407" s="25"/>
      <c r="Z407" s="24"/>
      <c r="AA407" s="24"/>
      <c r="AB407" s="43"/>
      <c r="AC407" s="8"/>
    </row>
    <row r="408" spans="5:29" x14ac:dyDescent="0.3">
      <c r="E408" s="24"/>
      <c r="F408" s="24"/>
      <c r="G408" s="24"/>
      <c r="H408" s="43"/>
      <c r="I408" s="8"/>
      <c r="M408" s="43"/>
      <c r="O408" s="25"/>
      <c r="P408" s="24"/>
      <c r="Q408" s="24"/>
      <c r="R408" s="43"/>
      <c r="S408" s="8"/>
      <c r="W408" s="43"/>
      <c r="Y408" s="25"/>
      <c r="Z408" s="24"/>
      <c r="AA408" s="24"/>
      <c r="AB408" s="43"/>
      <c r="AC408" s="8"/>
    </row>
    <row r="409" spans="5:29" x14ac:dyDescent="0.3">
      <c r="E409" s="24"/>
      <c r="F409" s="24"/>
      <c r="G409" s="24"/>
      <c r="H409" s="43"/>
      <c r="I409" s="8"/>
      <c r="M409" s="43"/>
      <c r="O409" s="25"/>
      <c r="P409" s="24"/>
      <c r="Q409" s="24"/>
      <c r="R409" s="43"/>
      <c r="S409" s="8"/>
      <c r="W409" s="43"/>
      <c r="Y409" s="25"/>
      <c r="Z409" s="24"/>
      <c r="AA409" s="24"/>
      <c r="AB409" s="43"/>
      <c r="AC409" s="8"/>
    </row>
    <row r="410" spans="5:29" x14ac:dyDescent="0.3">
      <c r="E410" s="24"/>
      <c r="F410" s="24"/>
      <c r="G410" s="24"/>
      <c r="H410" s="43"/>
      <c r="I410" s="8"/>
      <c r="M410" s="43"/>
      <c r="O410" s="25"/>
      <c r="P410" s="24"/>
      <c r="Q410" s="24"/>
      <c r="R410" s="43"/>
      <c r="S410" s="8"/>
      <c r="W410" s="43"/>
      <c r="Y410" s="25"/>
      <c r="Z410" s="24"/>
      <c r="AA410" s="24"/>
      <c r="AB410" s="43"/>
      <c r="AC410" s="8"/>
    </row>
    <row r="411" spans="5:29" x14ac:dyDescent="0.3">
      <c r="E411" s="24"/>
      <c r="F411" s="24"/>
      <c r="G411" s="24"/>
      <c r="H411" s="43"/>
      <c r="I411" s="8"/>
      <c r="M411" s="43"/>
      <c r="O411" s="25"/>
      <c r="P411" s="24"/>
      <c r="Q411" s="24"/>
      <c r="R411" s="43"/>
      <c r="S411" s="8"/>
      <c r="W411" s="43"/>
      <c r="Y411" s="25"/>
      <c r="Z411" s="24"/>
      <c r="AA411" s="24"/>
      <c r="AB411" s="43"/>
      <c r="AC411" s="8"/>
    </row>
    <row r="412" spans="5:29" x14ac:dyDescent="0.3">
      <c r="E412" s="24"/>
      <c r="F412" s="24"/>
      <c r="G412" s="24"/>
      <c r="H412" s="43"/>
      <c r="I412" s="8"/>
      <c r="M412" s="43"/>
      <c r="O412" s="25"/>
      <c r="P412" s="24"/>
      <c r="Q412" s="24"/>
      <c r="R412" s="43"/>
      <c r="S412" s="8"/>
      <c r="W412" s="43"/>
      <c r="Y412" s="25"/>
      <c r="Z412" s="24"/>
      <c r="AA412" s="24"/>
      <c r="AB412" s="43"/>
      <c r="AC412" s="8"/>
    </row>
    <row r="413" spans="5:29" x14ac:dyDescent="0.3">
      <c r="E413" s="24"/>
      <c r="F413" s="24"/>
      <c r="G413" s="24"/>
      <c r="H413" s="43"/>
      <c r="I413" s="8"/>
      <c r="M413" s="43"/>
      <c r="O413" s="25"/>
      <c r="P413" s="24"/>
      <c r="Q413" s="24"/>
      <c r="R413" s="43"/>
      <c r="S413" s="8"/>
      <c r="W413" s="43"/>
      <c r="Y413" s="25"/>
      <c r="Z413" s="24"/>
      <c r="AA413" s="24"/>
      <c r="AB413" s="43"/>
      <c r="AC413" s="8"/>
    </row>
    <row r="414" spans="5:29" x14ac:dyDescent="0.3">
      <c r="E414" s="24"/>
      <c r="F414" s="24"/>
      <c r="G414" s="24"/>
      <c r="H414" s="43"/>
      <c r="I414" s="8"/>
      <c r="M414" s="43"/>
      <c r="O414" s="25"/>
      <c r="P414" s="24"/>
      <c r="Q414" s="24"/>
      <c r="R414" s="43"/>
      <c r="S414" s="8"/>
      <c r="W414" s="43"/>
      <c r="Y414" s="25"/>
      <c r="Z414" s="24"/>
      <c r="AA414" s="24"/>
      <c r="AB414" s="43"/>
      <c r="AC414" s="8"/>
    </row>
    <row r="415" spans="5:29" x14ac:dyDescent="0.3">
      <c r="E415" s="24"/>
      <c r="F415" s="24"/>
      <c r="G415" s="24"/>
      <c r="H415" s="43"/>
      <c r="I415" s="8"/>
      <c r="M415" s="43"/>
      <c r="O415" s="25"/>
      <c r="P415" s="24"/>
      <c r="Q415" s="24"/>
      <c r="R415" s="43"/>
      <c r="S415" s="8"/>
      <c r="W415" s="43"/>
      <c r="Y415" s="25"/>
      <c r="Z415" s="24"/>
      <c r="AA415" s="24"/>
      <c r="AB415" s="43"/>
      <c r="AC415" s="8"/>
    </row>
    <row r="416" spans="5:29" x14ac:dyDescent="0.3">
      <c r="E416" s="24"/>
      <c r="F416" s="24"/>
      <c r="G416" s="24"/>
      <c r="H416" s="43"/>
      <c r="I416" s="8"/>
      <c r="M416" s="43"/>
      <c r="O416" s="25"/>
      <c r="P416" s="24"/>
      <c r="Q416" s="24"/>
      <c r="R416" s="43"/>
      <c r="S416" s="8"/>
      <c r="W416" s="43"/>
      <c r="Y416" s="25"/>
      <c r="Z416" s="24"/>
      <c r="AA416" s="24"/>
      <c r="AB416" s="43"/>
      <c r="AC416" s="8"/>
    </row>
    <row r="417" spans="5:29" x14ac:dyDescent="0.3">
      <c r="E417" s="24"/>
      <c r="F417" s="24"/>
      <c r="G417" s="24"/>
      <c r="H417" s="43"/>
      <c r="I417" s="8"/>
      <c r="M417" s="43"/>
      <c r="O417" s="25"/>
      <c r="P417" s="24"/>
      <c r="Q417" s="24"/>
      <c r="R417" s="43"/>
      <c r="S417" s="8"/>
      <c r="W417" s="43"/>
      <c r="Y417" s="25"/>
      <c r="Z417" s="24"/>
      <c r="AA417" s="24"/>
      <c r="AB417" s="43"/>
      <c r="AC417" s="8"/>
    </row>
    <row r="418" spans="5:29" x14ac:dyDescent="0.3">
      <c r="E418" s="24"/>
      <c r="F418" s="24"/>
      <c r="G418" s="24"/>
      <c r="H418" s="43"/>
      <c r="I418" s="8"/>
      <c r="M418" s="43"/>
      <c r="O418" s="25"/>
      <c r="P418" s="24"/>
      <c r="Q418" s="24"/>
      <c r="R418" s="43"/>
      <c r="S418" s="8"/>
      <c r="W418" s="43"/>
      <c r="Y418" s="25"/>
      <c r="Z418" s="24"/>
      <c r="AA418" s="24"/>
      <c r="AB418" s="43"/>
      <c r="AC418" s="8"/>
    </row>
    <row r="419" spans="5:29" x14ac:dyDescent="0.3">
      <c r="E419" s="24"/>
      <c r="F419" s="24"/>
      <c r="G419" s="24"/>
      <c r="H419" s="43"/>
      <c r="I419" s="8"/>
      <c r="M419" s="43"/>
      <c r="O419" s="25"/>
      <c r="P419" s="24"/>
      <c r="Q419" s="24"/>
      <c r="R419" s="43"/>
      <c r="S419" s="8"/>
      <c r="W419" s="43"/>
      <c r="Y419" s="25"/>
      <c r="Z419" s="24"/>
      <c r="AA419" s="24"/>
      <c r="AB419" s="43"/>
      <c r="AC419" s="8"/>
    </row>
    <row r="420" spans="5:29" x14ac:dyDescent="0.3">
      <c r="E420" s="24"/>
      <c r="F420" s="24"/>
      <c r="G420" s="24"/>
      <c r="H420" s="43"/>
      <c r="I420" s="8"/>
      <c r="M420" s="43"/>
      <c r="O420" s="25"/>
      <c r="P420" s="24"/>
      <c r="Q420" s="24"/>
      <c r="R420" s="43"/>
      <c r="S420" s="8"/>
      <c r="W420" s="43"/>
      <c r="Y420" s="25"/>
      <c r="Z420" s="24"/>
      <c r="AA420" s="24"/>
      <c r="AB420" s="43"/>
      <c r="AC420" s="8"/>
    </row>
    <row r="421" spans="5:29" x14ac:dyDescent="0.3">
      <c r="E421" s="24"/>
      <c r="F421" s="24"/>
      <c r="G421" s="24"/>
      <c r="H421" s="43"/>
      <c r="I421" s="8"/>
      <c r="M421" s="43"/>
      <c r="O421" s="25"/>
      <c r="P421" s="24"/>
      <c r="Q421" s="24"/>
      <c r="R421" s="43"/>
      <c r="S421" s="8"/>
      <c r="W421" s="43"/>
      <c r="Y421" s="25"/>
      <c r="Z421" s="24"/>
      <c r="AA421" s="24"/>
      <c r="AB421" s="43"/>
      <c r="AC421" s="8"/>
    </row>
    <row r="422" spans="5:29" x14ac:dyDescent="0.3">
      <c r="E422" s="24"/>
      <c r="F422" s="24"/>
      <c r="G422" s="24"/>
      <c r="H422" s="43"/>
      <c r="I422" s="8"/>
      <c r="M422" s="43"/>
      <c r="O422" s="25"/>
      <c r="P422" s="24"/>
      <c r="Q422" s="24"/>
      <c r="R422" s="43"/>
      <c r="S422" s="8"/>
      <c r="W422" s="43"/>
      <c r="Y422" s="25"/>
      <c r="Z422" s="24"/>
      <c r="AA422" s="24"/>
      <c r="AB422" s="43"/>
      <c r="AC422" s="8"/>
    </row>
    <row r="423" spans="5:29" x14ac:dyDescent="0.3">
      <c r="E423" s="24"/>
      <c r="F423" s="24"/>
      <c r="G423" s="24"/>
      <c r="H423" s="43"/>
      <c r="I423" s="8"/>
      <c r="M423" s="43"/>
      <c r="O423" s="25"/>
      <c r="P423" s="24"/>
      <c r="Q423" s="24"/>
      <c r="R423" s="43"/>
      <c r="S423" s="8"/>
      <c r="W423" s="43"/>
      <c r="Y423" s="25"/>
      <c r="Z423" s="24"/>
      <c r="AA423" s="24"/>
      <c r="AB423" s="43"/>
      <c r="AC423" s="8"/>
    </row>
    <row r="424" spans="5:29" x14ac:dyDescent="0.3">
      <c r="E424" s="24"/>
      <c r="F424" s="24"/>
      <c r="G424" s="24"/>
      <c r="H424" s="43"/>
      <c r="I424" s="8"/>
      <c r="M424" s="43"/>
      <c r="O424" s="25"/>
      <c r="P424" s="24"/>
      <c r="Q424" s="24"/>
      <c r="R424" s="43"/>
      <c r="S424" s="8"/>
      <c r="W424" s="43"/>
      <c r="Y424" s="25"/>
      <c r="Z424" s="24"/>
      <c r="AA424" s="24"/>
      <c r="AB424" s="43"/>
      <c r="AC424" s="8"/>
    </row>
    <row r="425" spans="5:29" x14ac:dyDescent="0.3">
      <c r="E425" s="24"/>
      <c r="F425" s="24"/>
      <c r="G425" s="24"/>
      <c r="H425" s="43"/>
      <c r="I425" s="8"/>
      <c r="M425" s="43"/>
      <c r="O425" s="25"/>
      <c r="P425" s="24"/>
      <c r="Q425" s="24"/>
      <c r="R425" s="43"/>
      <c r="S425" s="8"/>
      <c r="W425" s="43"/>
      <c r="Y425" s="25"/>
      <c r="Z425" s="24"/>
      <c r="AA425" s="24"/>
      <c r="AB425" s="43"/>
      <c r="AC425" s="8"/>
    </row>
    <row r="426" spans="5:29" x14ac:dyDescent="0.3">
      <c r="E426" s="24"/>
      <c r="F426" s="24"/>
      <c r="G426" s="24"/>
      <c r="H426" s="43"/>
      <c r="I426" s="8"/>
      <c r="M426" s="43"/>
      <c r="O426" s="25"/>
      <c r="P426" s="24"/>
      <c r="Q426" s="24"/>
      <c r="R426" s="43"/>
      <c r="S426" s="8"/>
      <c r="W426" s="43"/>
      <c r="Y426" s="25"/>
      <c r="Z426" s="24"/>
      <c r="AA426" s="24"/>
      <c r="AB426" s="43"/>
      <c r="AC426" s="8"/>
    </row>
    <row r="427" spans="5:29" x14ac:dyDescent="0.3">
      <c r="E427" s="24"/>
      <c r="F427" s="24"/>
      <c r="G427" s="24"/>
      <c r="H427" s="43"/>
      <c r="I427" s="8"/>
      <c r="M427" s="43"/>
      <c r="O427" s="25"/>
      <c r="P427" s="24"/>
      <c r="Q427" s="24"/>
      <c r="R427" s="43"/>
      <c r="S427" s="8"/>
      <c r="W427" s="43"/>
      <c r="Y427" s="25"/>
      <c r="Z427" s="24"/>
      <c r="AA427" s="24"/>
      <c r="AB427" s="43"/>
      <c r="AC427" s="8"/>
    </row>
    <row r="428" spans="5:29" x14ac:dyDescent="0.3">
      <c r="E428" s="24"/>
      <c r="F428" s="24"/>
      <c r="G428" s="24"/>
      <c r="H428" s="43"/>
      <c r="I428" s="8"/>
      <c r="M428" s="43"/>
      <c r="O428" s="25"/>
      <c r="P428" s="24"/>
      <c r="Q428" s="24"/>
      <c r="R428" s="43"/>
      <c r="S428" s="8"/>
      <c r="W428" s="43"/>
      <c r="Y428" s="25"/>
      <c r="Z428" s="24"/>
      <c r="AA428" s="24"/>
      <c r="AB428" s="43"/>
      <c r="AC428" s="8"/>
    </row>
    <row r="429" spans="5:29" x14ac:dyDescent="0.3">
      <c r="E429" s="24"/>
      <c r="F429" s="24"/>
      <c r="G429" s="24"/>
      <c r="H429" s="43"/>
      <c r="I429" s="8"/>
      <c r="M429" s="43"/>
      <c r="O429" s="25"/>
      <c r="P429" s="24"/>
      <c r="Q429" s="24"/>
      <c r="R429" s="43"/>
      <c r="S429" s="8"/>
      <c r="W429" s="43"/>
      <c r="Y429" s="25"/>
      <c r="Z429" s="24"/>
      <c r="AA429" s="24"/>
      <c r="AB429" s="43"/>
      <c r="AC429" s="8"/>
    </row>
    <row r="430" spans="5:29" x14ac:dyDescent="0.3">
      <c r="E430" s="24"/>
      <c r="F430" s="24"/>
      <c r="G430" s="24"/>
      <c r="H430" s="43"/>
      <c r="I430" s="8"/>
      <c r="M430" s="43"/>
      <c r="O430" s="25"/>
      <c r="P430" s="24"/>
      <c r="Q430" s="24"/>
      <c r="R430" s="43"/>
      <c r="S430" s="8"/>
      <c r="W430" s="43"/>
      <c r="Y430" s="25"/>
      <c r="Z430" s="24"/>
      <c r="AA430" s="24"/>
      <c r="AB430" s="43"/>
      <c r="AC430" s="8"/>
    </row>
    <row r="431" spans="5:29" x14ac:dyDescent="0.3">
      <c r="E431" s="24"/>
      <c r="F431" s="24"/>
      <c r="G431" s="24"/>
      <c r="H431" s="43"/>
      <c r="I431" s="8"/>
      <c r="M431" s="43"/>
      <c r="O431" s="25"/>
      <c r="P431" s="24"/>
      <c r="Q431" s="24"/>
      <c r="R431" s="43"/>
      <c r="S431" s="8"/>
      <c r="W431" s="43"/>
      <c r="Y431" s="25"/>
      <c r="Z431" s="24"/>
      <c r="AA431" s="24"/>
      <c r="AB431" s="43"/>
      <c r="AC431" s="8"/>
    </row>
    <row r="432" spans="5:29" x14ac:dyDescent="0.3">
      <c r="E432" s="24"/>
      <c r="F432" s="24"/>
      <c r="G432" s="24"/>
      <c r="H432" s="43"/>
      <c r="I432" s="8"/>
      <c r="M432" s="43"/>
      <c r="O432" s="25"/>
      <c r="P432" s="24"/>
      <c r="Q432" s="24"/>
      <c r="R432" s="43"/>
      <c r="S432" s="8"/>
      <c r="W432" s="43"/>
      <c r="Y432" s="25"/>
      <c r="Z432" s="24"/>
      <c r="AA432" s="24"/>
      <c r="AB432" s="43"/>
      <c r="AC432" s="8"/>
    </row>
    <row r="433" spans="5:29" x14ac:dyDescent="0.3">
      <c r="E433" s="24"/>
      <c r="F433" s="24"/>
      <c r="G433" s="24"/>
      <c r="H433" s="43"/>
      <c r="I433" s="8"/>
      <c r="M433" s="43"/>
      <c r="O433" s="25"/>
      <c r="P433" s="24"/>
      <c r="Q433" s="24"/>
      <c r="R433" s="43"/>
      <c r="S433" s="8"/>
      <c r="W433" s="43"/>
      <c r="Y433" s="25"/>
      <c r="Z433" s="24"/>
      <c r="AA433" s="24"/>
      <c r="AB433" s="43"/>
      <c r="AC433" s="8"/>
    </row>
    <row r="434" spans="5:29" x14ac:dyDescent="0.3">
      <c r="E434" s="24"/>
      <c r="F434" s="24"/>
      <c r="G434" s="24"/>
      <c r="H434" s="43"/>
      <c r="I434" s="8"/>
      <c r="M434" s="43"/>
      <c r="O434" s="25"/>
      <c r="P434" s="24"/>
      <c r="Q434" s="24"/>
      <c r="R434" s="43"/>
      <c r="S434" s="8"/>
      <c r="W434" s="43"/>
      <c r="Y434" s="25"/>
      <c r="Z434" s="24"/>
      <c r="AA434" s="24"/>
      <c r="AB434" s="43"/>
      <c r="AC434" s="8"/>
    </row>
    <row r="435" spans="5:29" x14ac:dyDescent="0.3">
      <c r="E435" s="24"/>
      <c r="F435" s="24"/>
      <c r="G435" s="24"/>
      <c r="H435" s="43"/>
      <c r="I435" s="8"/>
      <c r="M435" s="43"/>
      <c r="O435" s="25"/>
      <c r="P435" s="24"/>
      <c r="Q435" s="24"/>
      <c r="R435" s="43"/>
      <c r="S435" s="8"/>
      <c r="W435" s="43"/>
      <c r="Y435" s="25"/>
      <c r="Z435" s="24"/>
      <c r="AA435" s="24"/>
      <c r="AB435" s="43"/>
      <c r="AC435" s="8"/>
    </row>
    <row r="436" spans="5:29" x14ac:dyDescent="0.3">
      <c r="E436" s="24"/>
      <c r="F436" s="24"/>
      <c r="G436" s="24"/>
      <c r="H436" s="43"/>
      <c r="I436" s="8"/>
      <c r="M436" s="43"/>
      <c r="O436" s="25"/>
      <c r="P436" s="24"/>
      <c r="Q436" s="24"/>
      <c r="R436" s="43"/>
      <c r="S436" s="8"/>
      <c r="W436" s="43"/>
      <c r="Y436" s="25"/>
      <c r="Z436" s="24"/>
      <c r="AA436" s="24"/>
      <c r="AB436" s="43"/>
      <c r="AC436" s="8"/>
    </row>
    <row r="437" spans="5:29" x14ac:dyDescent="0.3">
      <c r="E437" s="24"/>
      <c r="F437" s="24"/>
      <c r="G437" s="24"/>
      <c r="H437" s="43"/>
      <c r="I437" s="8"/>
      <c r="M437" s="43"/>
      <c r="O437" s="25"/>
      <c r="P437" s="24"/>
      <c r="Q437" s="24"/>
      <c r="R437" s="43"/>
      <c r="S437" s="8"/>
      <c r="W437" s="43"/>
      <c r="Y437" s="25"/>
      <c r="Z437" s="24"/>
      <c r="AA437" s="24"/>
      <c r="AB437" s="43"/>
      <c r="AC437" s="8"/>
    </row>
    <row r="438" spans="5:29" x14ac:dyDescent="0.3">
      <c r="E438" s="24"/>
      <c r="F438" s="24"/>
      <c r="G438" s="24"/>
      <c r="H438" s="43"/>
      <c r="I438" s="8"/>
      <c r="M438" s="43"/>
      <c r="O438" s="25"/>
      <c r="P438" s="24"/>
      <c r="Q438" s="24"/>
      <c r="R438" s="43"/>
      <c r="S438" s="8"/>
      <c r="W438" s="43"/>
      <c r="Y438" s="25"/>
      <c r="Z438" s="24"/>
      <c r="AA438" s="24"/>
      <c r="AB438" s="43"/>
      <c r="AC438" s="8"/>
    </row>
    <row r="439" spans="5:29" x14ac:dyDescent="0.3">
      <c r="E439" s="24"/>
      <c r="F439" s="24"/>
      <c r="G439" s="24"/>
      <c r="H439" s="43"/>
      <c r="I439" s="8"/>
      <c r="M439" s="43"/>
      <c r="O439" s="25"/>
      <c r="P439" s="24"/>
      <c r="Q439" s="24"/>
      <c r="R439" s="43"/>
      <c r="S439" s="8"/>
      <c r="W439" s="43"/>
      <c r="Y439" s="25"/>
      <c r="Z439" s="24"/>
      <c r="AA439" s="24"/>
      <c r="AB439" s="43"/>
      <c r="AC439" s="8"/>
    </row>
    <row r="440" spans="5:29" x14ac:dyDescent="0.3">
      <c r="E440" s="24"/>
      <c r="F440" s="24"/>
      <c r="G440" s="24"/>
      <c r="H440" s="43"/>
      <c r="I440" s="8"/>
      <c r="M440" s="43"/>
      <c r="O440" s="25"/>
      <c r="P440" s="24"/>
      <c r="Q440" s="24"/>
      <c r="R440" s="43"/>
      <c r="S440" s="8"/>
      <c r="W440" s="43"/>
      <c r="Y440" s="25"/>
      <c r="Z440" s="24"/>
      <c r="AA440" s="24"/>
      <c r="AB440" s="43"/>
      <c r="AC440" s="8"/>
    </row>
    <row r="441" spans="5:29" x14ac:dyDescent="0.3">
      <c r="E441" s="24"/>
      <c r="F441" s="24"/>
      <c r="G441" s="24"/>
      <c r="H441" s="43"/>
      <c r="I441" s="8"/>
      <c r="M441" s="43"/>
      <c r="O441" s="25"/>
      <c r="P441" s="24"/>
      <c r="Q441" s="24"/>
      <c r="R441" s="43"/>
      <c r="S441" s="8"/>
      <c r="W441" s="43"/>
      <c r="Y441" s="25"/>
      <c r="Z441" s="24"/>
      <c r="AA441" s="24"/>
      <c r="AB441" s="43"/>
      <c r="AC441" s="8"/>
    </row>
    <row r="442" spans="5:29" x14ac:dyDescent="0.3">
      <c r="E442" s="24"/>
      <c r="F442" s="24"/>
      <c r="G442" s="24"/>
      <c r="H442" s="43"/>
      <c r="I442" s="8"/>
      <c r="M442" s="43"/>
      <c r="O442" s="25"/>
      <c r="P442" s="24"/>
      <c r="Q442" s="24"/>
      <c r="R442" s="43"/>
      <c r="S442" s="8"/>
      <c r="W442" s="43"/>
      <c r="Y442" s="25"/>
      <c r="Z442" s="24"/>
      <c r="AA442" s="24"/>
      <c r="AB442" s="43"/>
      <c r="AC442" s="8"/>
    </row>
    <row r="443" spans="5:29" x14ac:dyDescent="0.3">
      <c r="E443" s="24"/>
      <c r="F443" s="24"/>
      <c r="G443" s="24"/>
      <c r="H443" s="43"/>
      <c r="I443" s="8"/>
      <c r="M443" s="43"/>
      <c r="O443" s="25"/>
      <c r="P443" s="24"/>
      <c r="Q443" s="24"/>
      <c r="R443" s="43"/>
      <c r="S443" s="8"/>
      <c r="W443" s="43"/>
      <c r="Y443" s="25"/>
      <c r="Z443" s="24"/>
      <c r="AA443" s="24"/>
      <c r="AB443" s="43"/>
      <c r="AC443" s="8"/>
    </row>
    <row r="444" spans="5:29" x14ac:dyDescent="0.3">
      <c r="E444" s="24"/>
      <c r="F444" s="24"/>
      <c r="G444" s="24"/>
      <c r="H444" s="43"/>
      <c r="I444" s="8"/>
      <c r="M444" s="43"/>
      <c r="O444" s="25"/>
      <c r="P444" s="24"/>
      <c r="Q444" s="24"/>
      <c r="R444" s="43"/>
      <c r="S444" s="8"/>
      <c r="W444" s="43"/>
      <c r="Y444" s="25"/>
      <c r="Z444" s="24"/>
      <c r="AA444" s="24"/>
      <c r="AB444" s="43"/>
      <c r="AC444" s="8"/>
    </row>
    <row r="445" spans="5:29" x14ac:dyDescent="0.3">
      <c r="E445" s="24"/>
      <c r="F445" s="24"/>
      <c r="G445" s="24"/>
      <c r="H445" s="43"/>
      <c r="I445" s="8"/>
      <c r="M445" s="43"/>
      <c r="O445" s="25"/>
      <c r="P445" s="24"/>
      <c r="Q445" s="24"/>
      <c r="R445" s="43"/>
      <c r="S445" s="8"/>
      <c r="W445" s="43"/>
      <c r="Y445" s="25"/>
      <c r="Z445" s="24"/>
      <c r="AA445" s="24"/>
      <c r="AB445" s="43"/>
      <c r="AC445" s="8"/>
    </row>
    <row r="446" spans="5:29" x14ac:dyDescent="0.3">
      <c r="E446" s="24"/>
      <c r="F446" s="24"/>
      <c r="G446" s="24"/>
      <c r="H446" s="43"/>
      <c r="I446" s="8"/>
      <c r="M446" s="43"/>
      <c r="O446" s="25"/>
      <c r="P446" s="24"/>
      <c r="Q446" s="24"/>
      <c r="R446" s="43"/>
      <c r="S446" s="8"/>
      <c r="W446" s="43"/>
      <c r="Y446" s="25"/>
      <c r="Z446" s="24"/>
      <c r="AA446" s="24"/>
      <c r="AB446" s="43"/>
      <c r="AC446" s="8"/>
    </row>
    <row r="447" spans="5:29" x14ac:dyDescent="0.3">
      <c r="E447" s="24"/>
      <c r="F447" s="24"/>
      <c r="G447" s="24"/>
      <c r="H447" s="43"/>
      <c r="I447" s="8"/>
      <c r="M447" s="43"/>
      <c r="O447" s="25"/>
      <c r="P447" s="24"/>
      <c r="Q447" s="24"/>
      <c r="R447" s="43"/>
      <c r="S447" s="8"/>
      <c r="W447" s="43"/>
      <c r="Y447" s="25"/>
      <c r="Z447" s="24"/>
      <c r="AA447" s="24"/>
      <c r="AB447" s="43"/>
      <c r="AC447" s="8"/>
    </row>
    <row r="448" spans="5:29" x14ac:dyDescent="0.3">
      <c r="E448" s="24"/>
      <c r="F448" s="24"/>
      <c r="G448" s="24"/>
      <c r="H448" s="43"/>
      <c r="I448" s="8"/>
      <c r="M448" s="43"/>
      <c r="O448" s="25"/>
      <c r="P448" s="24"/>
      <c r="Q448" s="24"/>
      <c r="R448" s="43"/>
      <c r="S448" s="8"/>
      <c r="W448" s="43"/>
      <c r="Y448" s="25"/>
      <c r="Z448" s="24"/>
      <c r="AA448" s="24"/>
      <c r="AB448" s="43"/>
      <c r="AC448" s="8"/>
    </row>
    <row r="449" spans="5:29" x14ac:dyDescent="0.3">
      <c r="E449" s="24"/>
      <c r="F449" s="24"/>
      <c r="G449" s="24"/>
      <c r="H449" s="43"/>
      <c r="I449" s="8"/>
      <c r="M449" s="43"/>
      <c r="O449" s="25"/>
      <c r="P449" s="24"/>
      <c r="Q449" s="24"/>
      <c r="R449" s="43"/>
      <c r="S449" s="8"/>
      <c r="W449" s="43"/>
      <c r="Y449" s="25"/>
      <c r="Z449" s="24"/>
      <c r="AA449" s="24"/>
      <c r="AB449" s="43"/>
      <c r="AC449" s="8"/>
    </row>
    <row r="450" spans="5:29" x14ac:dyDescent="0.3">
      <c r="E450" s="24"/>
      <c r="F450" s="24"/>
      <c r="G450" s="24"/>
      <c r="H450" s="43"/>
      <c r="I450" s="8"/>
      <c r="M450" s="43"/>
      <c r="O450" s="25"/>
      <c r="P450" s="24"/>
      <c r="Q450" s="24"/>
      <c r="R450" s="43"/>
      <c r="S450" s="8"/>
      <c r="W450" s="43"/>
      <c r="Y450" s="25"/>
      <c r="Z450" s="24"/>
      <c r="AA450" s="24"/>
      <c r="AB450" s="43"/>
      <c r="AC450" s="8"/>
    </row>
    <row r="451" spans="5:29" x14ac:dyDescent="0.3">
      <c r="E451" s="24"/>
      <c r="F451" s="24"/>
      <c r="G451" s="24"/>
      <c r="H451" s="43"/>
      <c r="I451" s="8"/>
      <c r="M451" s="43"/>
      <c r="O451" s="25"/>
      <c r="P451" s="24"/>
      <c r="Q451" s="24"/>
      <c r="R451" s="43"/>
      <c r="S451" s="8"/>
      <c r="W451" s="43"/>
      <c r="Y451" s="25"/>
      <c r="Z451" s="24"/>
      <c r="AA451" s="24"/>
      <c r="AB451" s="43"/>
      <c r="AC451" s="8"/>
    </row>
    <row r="452" spans="5:29" x14ac:dyDescent="0.3">
      <c r="E452" s="24"/>
      <c r="F452" s="24"/>
      <c r="G452" s="24"/>
      <c r="H452" s="43"/>
      <c r="I452" s="8"/>
      <c r="M452" s="43"/>
      <c r="O452" s="25"/>
      <c r="P452" s="24"/>
      <c r="Q452" s="24"/>
      <c r="R452" s="43"/>
      <c r="S452" s="8"/>
      <c r="W452" s="43"/>
      <c r="Y452" s="25"/>
      <c r="Z452" s="24"/>
      <c r="AA452" s="24"/>
      <c r="AB452" s="43"/>
      <c r="AC452" s="8"/>
    </row>
    <row r="453" spans="5:29" x14ac:dyDescent="0.3">
      <c r="E453" s="24"/>
      <c r="F453" s="24"/>
      <c r="G453" s="24"/>
      <c r="H453" s="43"/>
      <c r="I453" s="8"/>
      <c r="M453" s="43"/>
      <c r="O453" s="25"/>
      <c r="P453" s="24"/>
      <c r="Q453" s="24"/>
      <c r="R453" s="43"/>
      <c r="S453" s="8"/>
      <c r="W453" s="43"/>
      <c r="Y453" s="25"/>
      <c r="Z453" s="24"/>
      <c r="AA453" s="24"/>
      <c r="AB453" s="43"/>
      <c r="AC453" s="8"/>
    </row>
    <row r="454" spans="5:29" x14ac:dyDescent="0.3">
      <c r="E454" s="24"/>
      <c r="F454" s="24"/>
      <c r="G454" s="24"/>
      <c r="H454" s="43"/>
      <c r="I454" s="8"/>
      <c r="M454" s="43"/>
      <c r="O454" s="25"/>
      <c r="P454" s="24"/>
      <c r="Q454" s="24"/>
      <c r="R454" s="43"/>
      <c r="S454" s="8"/>
      <c r="W454" s="43"/>
      <c r="Y454" s="25"/>
      <c r="Z454" s="24"/>
      <c r="AA454" s="24"/>
      <c r="AB454" s="43"/>
      <c r="AC454" s="8"/>
    </row>
    <row r="455" spans="5:29" x14ac:dyDescent="0.3">
      <c r="E455" s="24"/>
      <c r="F455" s="24"/>
      <c r="G455" s="24"/>
      <c r="H455" s="43"/>
      <c r="I455" s="8"/>
      <c r="M455" s="43"/>
      <c r="O455" s="25"/>
      <c r="P455" s="24"/>
      <c r="Q455" s="24"/>
      <c r="R455" s="43"/>
      <c r="S455" s="8"/>
      <c r="W455" s="43"/>
      <c r="Y455" s="25"/>
      <c r="Z455" s="24"/>
      <c r="AA455" s="24"/>
      <c r="AB455" s="43"/>
      <c r="AC455" s="8"/>
    </row>
    <row r="456" spans="5:29" x14ac:dyDescent="0.3">
      <c r="E456" s="24"/>
      <c r="F456" s="24"/>
      <c r="G456" s="24"/>
      <c r="H456" s="43"/>
      <c r="I456" s="8"/>
      <c r="M456" s="43"/>
      <c r="O456" s="25"/>
      <c r="P456" s="24"/>
      <c r="Q456" s="24"/>
      <c r="R456" s="43"/>
      <c r="S456" s="8"/>
      <c r="W456" s="43"/>
      <c r="Y456" s="25"/>
      <c r="Z456" s="24"/>
      <c r="AA456" s="24"/>
      <c r="AB456" s="43"/>
      <c r="AC456" s="8"/>
    </row>
    <row r="457" spans="5:29" x14ac:dyDescent="0.3">
      <c r="E457" s="24"/>
      <c r="F457" s="24"/>
      <c r="G457" s="24"/>
      <c r="H457" s="43"/>
      <c r="I457" s="8"/>
      <c r="M457" s="43"/>
      <c r="O457" s="25"/>
      <c r="P457" s="24"/>
      <c r="Q457" s="24"/>
      <c r="R457" s="43"/>
      <c r="S457" s="8"/>
      <c r="W457" s="43"/>
      <c r="Y457" s="25"/>
      <c r="Z457" s="24"/>
      <c r="AA457" s="24"/>
      <c r="AB457" s="43"/>
      <c r="AC457" s="8"/>
    </row>
    <row r="458" spans="5:29" x14ac:dyDescent="0.3">
      <c r="E458" s="24"/>
      <c r="F458" s="24"/>
      <c r="G458" s="24"/>
      <c r="H458" s="43"/>
      <c r="I458" s="8"/>
      <c r="M458" s="43"/>
      <c r="O458" s="25"/>
      <c r="P458" s="24"/>
      <c r="Q458" s="24"/>
      <c r="R458" s="43"/>
      <c r="S458" s="8"/>
      <c r="W458" s="43"/>
      <c r="Y458" s="25"/>
      <c r="Z458" s="24"/>
      <c r="AA458" s="24"/>
      <c r="AB458" s="43"/>
      <c r="AC458" s="8"/>
    </row>
    <row r="459" spans="5:29" x14ac:dyDescent="0.3">
      <c r="E459" s="24"/>
      <c r="F459" s="24"/>
      <c r="G459" s="24"/>
      <c r="H459" s="43"/>
      <c r="I459" s="8"/>
      <c r="M459" s="43"/>
      <c r="O459" s="25"/>
      <c r="P459" s="24"/>
      <c r="Q459" s="24"/>
      <c r="R459" s="43"/>
      <c r="S459" s="8"/>
      <c r="W459" s="43"/>
      <c r="Y459" s="25"/>
      <c r="Z459" s="24"/>
      <c r="AA459" s="24"/>
      <c r="AB459" s="43"/>
      <c r="AC459" s="8"/>
    </row>
    <row r="460" spans="5:29" x14ac:dyDescent="0.3">
      <c r="E460" s="24"/>
      <c r="F460" s="24"/>
      <c r="G460" s="24"/>
      <c r="H460" s="43"/>
      <c r="I460" s="8"/>
      <c r="M460" s="43"/>
      <c r="O460" s="25"/>
      <c r="P460" s="24"/>
      <c r="Q460" s="24"/>
      <c r="R460" s="43"/>
      <c r="S460" s="8"/>
      <c r="W460" s="43"/>
      <c r="Y460" s="25"/>
      <c r="Z460" s="24"/>
      <c r="AA460" s="24"/>
      <c r="AB460" s="43"/>
      <c r="AC460" s="8"/>
    </row>
    <row r="461" spans="5:29" x14ac:dyDescent="0.3">
      <c r="E461" s="24"/>
      <c r="F461" s="24"/>
      <c r="G461" s="24"/>
      <c r="H461" s="43"/>
      <c r="I461" s="8"/>
      <c r="M461" s="43"/>
      <c r="O461" s="25"/>
      <c r="P461" s="24"/>
      <c r="Q461" s="24"/>
      <c r="R461" s="43"/>
      <c r="S461" s="8"/>
      <c r="W461" s="43"/>
      <c r="Y461" s="25"/>
      <c r="Z461" s="24"/>
      <c r="AA461" s="24"/>
      <c r="AB461" s="43"/>
      <c r="AC461" s="8"/>
    </row>
    <row r="462" spans="5:29" x14ac:dyDescent="0.3">
      <c r="E462" s="24"/>
      <c r="F462" s="24"/>
      <c r="G462" s="24"/>
      <c r="H462" s="43"/>
      <c r="I462" s="8"/>
      <c r="M462" s="43"/>
      <c r="O462" s="25"/>
      <c r="P462" s="24"/>
      <c r="Q462" s="24"/>
      <c r="R462" s="43"/>
      <c r="S462" s="8"/>
      <c r="W462" s="43"/>
      <c r="Y462" s="25"/>
      <c r="Z462" s="24"/>
      <c r="AA462" s="24"/>
      <c r="AB462" s="43"/>
      <c r="AC462" s="8"/>
    </row>
    <row r="463" spans="5:29" x14ac:dyDescent="0.3">
      <c r="E463" s="24"/>
      <c r="F463" s="24"/>
      <c r="G463" s="24"/>
      <c r="H463" s="43"/>
      <c r="I463" s="8"/>
      <c r="M463" s="43"/>
      <c r="O463" s="25"/>
      <c r="P463" s="24"/>
      <c r="Q463" s="24"/>
      <c r="R463" s="43"/>
      <c r="S463" s="8"/>
      <c r="W463" s="43"/>
      <c r="Y463" s="25"/>
      <c r="Z463" s="24"/>
      <c r="AA463" s="24"/>
      <c r="AB463" s="43"/>
      <c r="AC463" s="8"/>
    </row>
    <row r="464" spans="5:29" x14ac:dyDescent="0.3">
      <c r="E464" s="24"/>
      <c r="F464" s="24"/>
      <c r="G464" s="24"/>
      <c r="H464" s="43"/>
      <c r="I464" s="8"/>
      <c r="M464" s="43"/>
      <c r="O464" s="25"/>
      <c r="P464" s="24"/>
      <c r="Q464" s="24"/>
      <c r="R464" s="43"/>
      <c r="S464" s="8"/>
      <c r="W464" s="43"/>
      <c r="Y464" s="25"/>
      <c r="Z464" s="24"/>
      <c r="AA464" s="24"/>
      <c r="AB464" s="43"/>
      <c r="AC464" s="8"/>
    </row>
    <row r="465" spans="5:29" x14ac:dyDescent="0.3">
      <c r="E465" s="24"/>
      <c r="F465" s="24"/>
      <c r="G465" s="24"/>
      <c r="H465" s="43"/>
      <c r="I465" s="8"/>
      <c r="M465" s="43"/>
      <c r="O465" s="25"/>
      <c r="P465" s="24"/>
      <c r="Q465" s="24"/>
      <c r="R465" s="43"/>
      <c r="S465" s="8"/>
      <c r="W465" s="43"/>
      <c r="Y465" s="25"/>
      <c r="Z465" s="24"/>
      <c r="AA465" s="24"/>
      <c r="AB465" s="43"/>
      <c r="AC465" s="8"/>
    </row>
    <row r="466" spans="5:29" x14ac:dyDescent="0.3">
      <c r="E466" s="24"/>
      <c r="F466" s="24"/>
      <c r="G466" s="24"/>
      <c r="H466" s="43"/>
      <c r="I466" s="8"/>
      <c r="M466" s="43"/>
      <c r="O466" s="25"/>
      <c r="P466" s="24"/>
      <c r="Q466" s="24"/>
      <c r="R466" s="43"/>
      <c r="S466" s="8"/>
      <c r="W466" s="43"/>
      <c r="Y466" s="25"/>
      <c r="Z466" s="24"/>
      <c r="AA466" s="24"/>
      <c r="AB466" s="43"/>
      <c r="AC466" s="8"/>
    </row>
    <row r="467" spans="5:29" x14ac:dyDescent="0.3">
      <c r="E467" s="24"/>
      <c r="F467" s="24"/>
      <c r="G467" s="24"/>
      <c r="H467" s="43"/>
      <c r="I467" s="8"/>
      <c r="M467" s="43"/>
      <c r="O467" s="25"/>
      <c r="P467" s="24"/>
      <c r="Q467" s="24"/>
      <c r="R467" s="43"/>
      <c r="S467" s="8"/>
      <c r="W467" s="43"/>
      <c r="Y467" s="25"/>
      <c r="Z467" s="24"/>
      <c r="AA467" s="24"/>
      <c r="AB467" s="43"/>
      <c r="AC467" s="8"/>
    </row>
    <row r="468" spans="5:29" x14ac:dyDescent="0.3">
      <c r="E468" s="24"/>
      <c r="F468" s="24"/>
      <c r="G468" s="24"/>
      <c r="H468" s="43"/>
      <c r="I468" s="8"/>
      <c r="M468" s="43"/>
      <c r="O468" s="25"/>
      <c r="P468" s="24"/>
      <c r="Q468" s="24"/>
      <c r="R468" s="43"/>
      <c r="S468" s="8"/>
      <c r="W468" s="43"/>
      <c r="Y468" s="25"/>
      <c r="Z468" s="24"/>
      <c r="AA468" s="24"/>
      <c r="AB468" s="43"/>
      <c r="AC468" s="8"/>
    </row>
    <row r="469" spans="5:29" x14ac:dyDescent="0.3">
      <c r="E469" s="24"/>
      <c r="F469" s="24"/>
      <c r="G469" s="24"/>
      <c r="H469" s="43"/>
      <c r="I469" s="8"/>
      <c r="M469" s="43"/>
      <c r="O469" s="25"/>
      <c r="P469" s="24"/>
      <c r="Q469" s="24"/>
      <c r="R469" s="43"/>
      <c r="S469" s="8"/>
      <c r="W469" s="43"/>
      <c r="Y469" s="25"/>
      <c r="Z469" s="24"/>
      <c r="AA469" s="24"/>
      <c r="AB469" s="43"/>
      <c r="AC469" s="8"/>
    </row>
    <row r="470" spans="5:29" x14ac:dyDescent="0.3">
      <c r="E470" s="24"/>
      <c r="F470" s="24"/>
      <c r="G470" s="24"/>
      <c r="H470" s="43"/>
      <c r="I470" s="8"/>
      <c r="M470" s="43"/>
      <c r="O470" s="25"/>
      <c r="P470" s="24"/>
      <c r="Q470" s="24"/>
      <c r="R470" s="43"/>
      <c r="S470" s="8"/>
      <c r="W470" s="43"/>
      <c r="Y470" s="25"/>
      <c r="Z470" s="24"/>
      <c r="AA470" s="24"/>
      <c r="AB470" s="43"/>
      <c r="AC470" s="8"/>
    </row>
    <row r="471" spans="5:29" x14ac:dyDescent="0.3">
      <c r="E471" s="24"/>
      <c r="F471" s="24"/>
      <c r="G471" s="24"/>
      <c r="H471" s="43"/>
      <c r="I471" s="8"/>
      <c r="M471" s="43"/>
      <c r="O471" s="25"/>
      <c r="P471" s="24"/>
      <c r="Q471" s="24"/>
      <c r="R471" s="43"/>
      <c r="S471" s="8"/>
      <c r="W471" s="43"/>
      <c r="Y471" s="25"/>
      <c r="Z471" s="24"/>
      <c r="AA471" s="24"/>
      <c r="AB471" s="43"/>
      <c r="AC471" s="8"/>
    </row>
    <row r="472" spans="5:29" x14ac:dyDescent="0.3">
      <c r="E472" s="24"/>
      <c r="F472" s="24"/>
      <c r="G472" s="24"/>
      <c r="H472" s="43"/>
      <c r="I472" s="8"/>
      <c r="M472" s="43"/>
      <c r="O472" s="25"/>
      <c r="P472" s="24"/>
      <c r="Q472" s="24"/>
      <c r="R472" s="43"/>
      <c r="S472" s="8"/>
      <c r="W472" s="43"/>
      <c r="Y472" s="25"/>
      <c r="Z472" s="24"/>
      <c r="AA472" s="24"/>
      <c r="AB472" s="43"/>
      <c r="AC472" s="8"/>
    </row>
    <row r="473" spans="5:29" x14ac:dyDescent="0.3">
      <c r="E473" s="24"/>
      <c r="F473" s="24"/>
      <c r="G473" s="24"/>
      <c r="H473" s="43"/>
      <c r="I473" s="8"/>
      <c r="M473" s="43"/>
      <c r="O473" s="25"/>
      <c r="P473" s="24"/>
      <c r="Q473" s="24"/>
      <c r="R473" s="43"/>
      <c r="S473" s="8"/>
      <c r="W473" s="43"/>
      <c r="Y473" s="25"/>
      <c r="Z473" s="24"/>
      <c r="AA473" s="24"/>
      <c r="AB473" s="43"/>
      <c r="AC473" s="8"/>
    </row>
    <row r="474" spans="5:29" x14ac:dyDescent="0.3">
      <c r="E474" s="24"/>
      <c r="F474" s="24"/>
      <c r="G474" s="24"/>
      <c r="H474" s="43"/>
      <c r="I474" s="8"/>
      <c r="M474" s="43"/>
      <c r="O474" s="25"/>
      <c r="P474" s="24"/>
      <c r="Q474" s="24"/>
      <c r="R474" s="43"/>
      <c r="S474" s="8"/>
      <c r="W474" s="43"/>
      <c r="Y474" s="25"/>
      <c r="Z474" s="24"/>
      <c r="AA474" s="24"/>
      <c r="AB474" s="43"/>
      <c r="AC474" s="8"/>
    </row>
    <row r="475" spans="5:29" x14ac:dyDescent="0.3">
      <c r="E475" s="24"/>
      <c r="F475" s="24"/>
      <c r="G475" s="24"/>
      <c r="H475" s="43"/>
      <c r="I475" s="8"/>
      <c r="M475" s="43"/>
      <c r="O475" s="25"/>
      <c r="P475" s="24"/>
      <c r="Q475" s="24"/>
      <c r="R475" s="43"/>
      <c r="S475" s="8"/>
      <c r="W475" s="43"/>
      <c r="Y475" s="25"/>
      <c r="Z475" s="24"/>
      <c r="AA475" s="24"/>
      <c r="AB475" s="43"/>
      <c r="AC475" s="8"/>
    </row>
    <row r="476" spans="5:29" x14ac:dyDescent="0.3">
      <c r="E476" s="24"/>
      <c r="F476" s="24"/>
      <c r="G476" s="24"/>
      <c r="H476" s="43"/>
      <c r="I476" s="8"/>
      <c r="M476" s="43"/>
      <c r="O476" s="25"/>
      <c r="P476" s="24"/>
      <c r="Q476" s="24"/>
      <c r="R476" s="43"/>
      <c r="S476" s="8"/>
      <c r="W476" s="43"/>
      <c r="Y476" s="25"/>
      <c r="Z476" s="24"/>
      <c r="AA476" s="24"/>
      <c r="AB476" s="43"/>
      <c r="AC476" s="8"/>
    </row>
    <row r="477" spans="5:29" x14ac:dyDescent="0.3">
      <c r="E477" s="24"/>
      <c r="F477" s="24"/>
      <c r="G477" s="24"/>
      <c r="H477" s="43"/>
      <c r="I477" s="8"/>
      <c r="M477" s="43"/>
      <c r="O477" s="25"/>
      <c r="P477" s="24"/>
      <c r="Q477" s="24"/>
      <c r="R477" s="43"/>
      <c r="S477" s="8"/>
      <c r="W477" s="43"/>
      <c r="Y477" s="25"/>
      <c r="Z477" s="24"/>
      <c r="AA477" s="24"/>
      <c r="AB477" s="43"/>
      <c r="AC477" s="8"/>
    </row>
    <row r="478" spans="5:29" x14ac:dyDescent="0.3">
      <c r="E478" s="24"/>
      <c r="F478" s="24"/>
      <c r="G478" s="24"/>
      <c r="H478" s="43"/>
      <c r="I478" s="8"/>
      <c r="M478" s="43"/>
      <c r="O478" s="25"/>
      <c r="P478" s="24"/>
      <c r="Q478" s="24"/>
      <c r="R478" s="43"/>
      <c r="S478" s="8"/>
      <c r="W478" s="43"/>
      <c r="Y478" s="25"/>
      <c r="Z478" s="24"/>
      <c r="AA478" s="24"/>
      <c r="AB478" s="43"/>
      <c r="AC478" s="8"/>
    </row>
    <row r="479" spans="5:29" x14ac:dyDescent="0.3">
      <c r="E479" s="24"/>
      <c r="F479" s="24"/>
      <c r="G479" s="24"/>
      <c r="H479" s="43"/>
      <c r="I479" s="8"/>
      <c r="M479" s="43"/>
      <c r="O479" s="25"/>
      <c r="P479" s="24"/>
      <c r="Q479" s="24"/>
      <c r="R479" s="43"/>
      <c r="S479" s="8"/>
      <c r="W479" s="43"/>
      <c r="Y479" s="25"/>
      <c r="Z479" s="24"/>
      <c r="AA479" s="24"/>
      <c r="AB479" s="43"/>
      <c r="AC479" s="8"/>
    </row>
    <row r="480" spans="5:29" x14ac:dyDescent="0.3">
      <c r="E480" s="24"/>
      <c r="F480" s="24"/>
      <c r="G480" s="24"/>
      <c r="H480" s="43"/>
      <c r="I480" s="8"/>
      <c r="M480" s="43"/>
      <c r="O480" s="25"/>
      <c r="P480" s="24"/>
      <c r="Q480" s="24"/>
      <c r="R480" s="43"/>
      <c r="S480" s="8"/>
      <c r="W480" s="43"/>
      <c r="Y480" s="25"/>
      <c r="Z480" s="24"/>
      <c r="AA480" s="24"/>
      <c r="AB480" s="43"/>
      <c r="AC480" s="8"/>
    </row>
    <row r="481" spans="5:29" x14ac:dyDescent="0.3">
      <c r="E481" s="24"/>
      <c r="F481" s="24"/>
      <c r="G481" s="24"/>
      <c r="H481" s="43"/>
      <c r="I481" s="8"/>
      <c r="M481" s="43"/>
      <c r="O481" s="25"/>
      <c r="P481" s="24"/>
      <c r="Q481" s="24"/>
      <c r="R481" s="43"/>
      <c r="S481" s="8"/>
      <c r="W481" s="43"/>
      <c r="Y481" s="25"/>
      <c r="Z481" s="24"/>
      <c r="AA481" s="24"/>
      <c r="AB481" s="43"/>
      <c r="AC481" s="8"/>
    </row>
    <row r="482" spans="5:29" x14ac:dyDescent="0.3">
      <c r="E482" s="24"/>
      <c r="F482" s="24"/>
      <c r="G482" s="24"/>
      <c r="H482" s="43"/>
      <c r="I482" s="8"/>
      <c r="M482" s="43"/>
      <c r="O482" s="25"/>
      <c r="P482" s="24"/>
      <c r="Q482" s="24"/>
      <c r="R482" s="43"/>
      <c r="S482" s="8"/>
      <c r="W482" s="43"/>
      <c r="Y482" s="25"/>
      <c r="Z482" s="24"/>
      <c r="AA482" s="24"/>
      <c r="AB482" s="43"/>
      <c r="AC482" s="8"/>
    </row>
    <row r="483" spans="5:29" x14ac:dyDescent="0.3">
      <c r="E483" s="24"/>
      <c r="F483" s="24"/>
      <c r="G483" s="24"/>
      <c r="H483" s="43"/>
      <c r="I483" s="8"/>
      <c r="M483" s="43"/>
      <c r="O483" s="25"/>
      <c r="P483" s="24"/>
      <c r="Q483" s="24"/>
      <c r="R483" s="43"/>
      <c r="S483" s="8"/>
      <c r="W483" s="43"/>
      <c r="Y483" s="25"/>
      <c r="Z483" s="24"/>
      <c r="AA483" s="24"/>
      <c r="AB483" s="43"/>
      <c r="AC483" s="8"/>
    </row>
    <row r="484" spans="5:29" x14ac:dyDescent="0.3">
      <c r="E484" s="24"/>
      <c r="F484" s="24"/>
      <c r="G484" s="24"/>
      <c r="H484" s="43"/>
      <c r="I484" s="8"/>
      <c r="M484" s="43"/>
      <c r="O484" s="25"/>
      <c r="P484" s="24"/>
      <c r="Q484" s="24"/>
      <c r="R484" s="43"/>
      <c r="S484" s="8"/>
      <c r="W484" s="43"/>
      <c r="Y484" s="25"/>
      <c r="Z484" s="24"/>
      <c r="AA484" s="24"/>
      <c r="AB484" s="43"/>
      <c r="AC484" s="8"/>
    </row>
    <row r="485" spans="5:29" x14ac:dyDescent="0.3">
      <c r="E485" s="24"/>
      <c r="F485" s="24"/>
      <c r="G485" s="24"/>
      <c r="H485" s="43"/>
      <c r="I485" s="8"/>
      <c r="M485" s="43"/>
      <c r="O485" s="25"/>
      <c r="P485" s="24"/>
      <c r="Q485" s="24"/>
      <c r="R485" s="43"/>
      <c r="S485" s="8"/>
      <c r="W485" s="43"/>
      <c r="Y485" s="25"/>
      <c r="Z485" s="24"/>
      <c r="AA485" s="24"/>
      <c r="AB485" s="43"/>
      <c r="AC485" s="8"/>
    </row>
    <row r="486" spans="5:29" x14ac:dyDescent="0.3">
      <c r="E486" s="24"/>
      <c r="F486" s="24"/>
      <c r="G486" s="24"/>
      <c r="H486" s="43"/>
      <c r="I486" s="8"/>
      <c r="M486" s="43"/>
      <c r="O486" s="25"/>
      <c r="P486" s="24"/>
      <c r="Q486" s="24"/>
      <c r="R486" s="43"/>
      <c r="S486" s="8"/>
      <c r="W486" s="43"/>
      <c r="Y486" s="25"/>
      <c r="Z486" s="24"/>
      <c r="AA486" s="24"/>
      <c r="AB486" s="43"/>
      <c r="AC486" s="8"/>
    </row>
    <row r="487" spans="5:29" x14ac:dyDescent="0.3">
      <c r="E487" s="24"/>
      <c r="F487" s="24"/>
      <c r="G487" s="24"/>
      <c r="H487" s="43"/>
      <c r="I487" s="8"/>
      <c r="M487" s="43"/>
      <c r="O487" s="25"/>
      <c r="P487" s="24"/>
      <c r="Q487" s="24"/>
      <c r="R487" s="43"/>
      <c r="S487" s="8"/>
      <c r="W487" s="43"/>
      <c r="Y487" s="25"/>
      <c r="Z487" s="24"/>
      <c r="AA487" s="24"/>
      <c r="AB487" s="43"/>
      <c r="AC487" s="8"/>
    </row>
    <row r="488" spans="5:29" x14ac:dyDescent="0.3">
      <c r="E488" s="24"/>
      <c r="F488" s="24"/>
      <c r="G488" s="24"/>
      <c r="H488" s="43"/>
      <c r="I488" s="8"/>
      <c r="M488" s="43"/>
      <c r="O488" s="25"/>
      <c r="P488" s="24"/>
      <c r="Q488" s="24"/>
      <c r="R488" s="43"/>
      <c r="S488" s="8"/>
      <c r="W488" s="43"/>
      <c r="Y488" s="25"/>
      <c r="Z488" s="24"/>
      <c r="AA488" s="24"/>
      <c r="AB488" s="43"/>
      <c r="AC488" s="8"/>
    </row>
    <row r="489" spans="5:29" x14ac:dyDescent="0.3">
      <c r="E489" s="24"/>
      <c r="F489" s="24"/>
      <c r="G489" s="24"/>
      <c r="H489" s="43"/>
      <c r="I489" s="8"/>
      <c r="M489" s="43"/>
      <c r="O489" s="25"/>
      <c r="P489" s="24"/>
      <c r="Q489" s="24"/>
      <c r="R489" s="43"/>
      <c r="S489" s="8"/>
      <c r="W489" s="43"/>
      <c r="Y489" s="25"/>
      <c r="Z489" s="24"/>
      <c r="AA489" s="24"/>
      <c r="AB489" s="43"/>
      <c r="AC489" s="8"/>
    </row>
    <row r="490" spans="5:29" x14ac:dyDescent="0.3">
      <c r="E490" s="24"/>
      <c r="F490" s="24"/>
      <c r="G490" s="24"/>
      <c r="H490" s="43"/>
      <c r="I490" s="8"/>
      <c r="M490" s="43"/>
      <c r="O490" s="25"/>
      <c r="P490" s="24"/>
      <c r="Q490" s="24"/>
      <c r="R490" s="43"/>
      <c r="S490" s="8"/>
      <c r="W490" s="43"/>
      <c r="Y490" s="25"/>
      <c r="Z490" s="24"/>
      <c r="AA490" s="24"/>
      <c r="AB490" s="43"/>
      <c r="AC490" s="8"/>
    </row>
    <row r="491" spans="5:29" x14ac:dyDescent="0.3">
      <c r="E491" s="24"/>
      <c r="F491" s="24"/>
      <c r="G491" s="24"/>
      <c r="H491" s="43"/>
      <c r="I491" s="8"/>
      <c r="M491" s="43"/>
      <c r="O491" s="25"/>
      <c r="P491" s="24"/>
      <c r="Q491" s="24"/>
      <c r="R491" s="43"/>
      <c r="S491" s="8"/>
      <c r="W491" s="43"/>
      <c r="Y491" s="25"/>
      <c r="Z491" s="24"/>
      <c r="AA491" s="24"/>
      <c r="AB491" s="43"/>
      <c r="AC491" s="8"/>
    </row>
    <row r="492" spans="5:29" x14ac:dyDescent="0.3">
      <c r="E492" s="24"/>
      <c r="F492" s="24"/>
      <c r="G492" s="24"/>
      <c r="H492" s="43"/>
      <c r="I492" s="8"/>
      <c r="M492" s="43"/>
      <c r="O492" s="25"/>
      <c r="P492" s="24"/>
      <c r="Q492" s="24"/>
      <c r="R492" s="43"/>
      <c r="S492" s="8"/>
      <c r="W492" s="43"/>
      <c r="Y492" s="25"/>
      <c r="Z492" s="24"/>
      <c r="AA492" s="24"/>
      <c r="AB492" s="43"/>
      <c r="AC492" s="8"/>
    </row>
    <row r="493" spans="5:29" x14ac:dyDescent="0.3">
      <c r="E493" s="24"/>
      <c r="F493" s="24"/>
      <c r="G493" s="24"/>
      <c r="H493" s="43"/>
      <c r="I493" s="8"/>
      <c r="M493" s="43"/>
      <c r="O493" s="25"/>
      <c r="P493" s="24"/>
      <c r="Q493" s="24"/>
      <c r="R493" s="43"/>
      <c r="S493" s="8"/>
      <c r="W493" s="43"/>
      <c r="Y493" s="25"/>
      <c r="Z493" s="24"/>
      <c r="AA493" s="24"/>
      <c r="AB493" s="43"/>
      <c r="AC493" s="8"/>
    </row>
    <row r="494" spans="5:29" x14ac:dyDescent="0.3">
      <c r="E494" s="24"/>
      <c r="F494" s="24"/>
      <c r="G494" s="24"/>
      <c r="H494" s="43"/>
      <c r="I494" s="8"/>
      <c r="M494" s="43"/>
      <c r="O494" s="25"/>
      <c r="P494" s="24"/>
      <c r="Q494" s="24"/>
      <c r="R494" s="43"/>
      <c r="S494" s="8"/>
      <c r="W494" s="43"/>
      <c r="Y494" s="25"/>
      <c r="Z494" s="24"/>
      <c r="AA494" s="24"/>
      <c r="AB494" s="43"/>
      <c r="AC494" s="8"/>
    </row>
    <row r="495" spans="5:29" x14ac:dyDescent="0.3">
      <c r="E495" s="24"/>
      <c r="F495" s="24"/>
      <c r="G495" s="24"/>
      <c r="H495" s="43"/>
      <c r="I495" s="8"/>
      <c r="M495" s="43"/>
      <c r="O495" s="25"/>
      <c r="P495" s="24"/>
      <c r="Q495" s="24"/>
      <c r="R495" s="43"/>
      <c r="S495" s="8"/>
      <c r="W495" s="43"/>
      <c r="Y495" s="25"/>
      <c r="Z495" s="24"/>
      <c r="AA495" s="24"/>
      <c r="AB495" s="43"/>
      <c r="AC495" s="8"/>
    </row>
    <row r="496" spans="5:29" x14ac:dyDescent="0.3">
      <c r="E496" s="24"/>
      <c r="F496" s="24"/>
      <c r="G496" s="24"/>
      <c r="H496" s="43"/>
      <c r="I496" s="8"/>
      <c r="M496" s="43"/>
      <c r="O496" s="25"/>
      <c r="P496" s="24"/>
      <c r="Q496" s="24"/>
      <c r="R496" s="43"/>
      <c r="S496" s="8"/>
      <c r="W496" s="43"/>
      <c r="Y496" s="25"/>
      <c r="Z496" s="24"/>
      <c r="AA496" s="24"/>
      <c r="AB496" s="43"/>
      <c r="AC496" s="8"/>
    </row>
    <row r="497" spans="5:29" x14ac:dyDescent="0.3">
      <c r="E497" s="24"/>
      <c r="F497" s="24"/>
      <c r="G497" s="24"/>
      <c r="H497" s="43"/>
      <c r="I497" s="8"/>
      <c r="M497" s="43"/>
      <c r="O497" s="25"/>
      <c r="P497" s="24"/>
      <c r="Q497" s="24"/>
      <c r="R497" s="43"/>
      <c r="S497" s="8"/>
      <c r="W497" s="43"/>
      <c r="Y497" s="25"/>
      <c r="Z497" s="24"/>
      <c r="AA497" s="24"/>
      <c r="AB497" s="43"/>
      <c r="AC497" s="8"/>
    </row>
    <row r="498" spans="5:29" x14ac:dyDescent="0.3">
      <c r="E498" s="24"/>
      <c r="F498" s="24"/>
      <c r="G498" s="24"/>
      <c r="H498" s="43"/>
      <c r="I498" s="8"/>
      <c r="M498" s="43"/>
      <c r="O498" s="25"/>
      <c r="P498" s="24"/>
      <c r="Q498" s="24"/>
      <c r="R498" s="43"/>
      <c r="S498" s="8"/>
      <c r="W498" s="43"/>
      <c r="Y498" s="25"/>
      <c r="Z498" s="24"/>
      <c r="AA498" s="24"/>
      <c r="AB498" s="43"/>
      <c r="AC498" s="8"/>
    </row>
    <row r="499" spans="5:29" x14ac:dyDescent="0.3">
      <c r="E499" s="24"/>
      <c r="F499" s="24"/>
      <c r="G499" s="24"/>
      <c r="H499" s="43"/>
      <c r="I499" s="8"/>
      <c r="M499" s="43"/>
      <c r="O499" s="25"/>
      <c r="P499" s="24"/>
      <c r="Q499" s="24"/>
      <c r="R499" s="43"/>
      <c r="S499" s="8"/>
      <c r="W499" s="43"/>
      <c r="Y499" s="25"/>
      <c r="Z499" s="24"/>
      <c r="AA499" s="24"/>
      <c r="AB499" s="43"/>
      <c r="AC499" s="8"/>
    </row>
    <row r="500" spans="5:29" x14ac:dyDescent="0.3">
      <c r="E500" s="24"/>
      <c r="F500" s="24"/>
      <c r="G500" s="24"/>
      <c r="H500" s="43"/>
      <c r="I500" s="8"/>
      <c r="M500" s="43"/>
      <c r="O500" s="25"/>
      <c r="P500" s="24"/>
      <c r="Q500" s="24"/>
      <c r="R500" s="43"/>
      <c r="S500" s="8"/>
      <c r="W500" s="43"/>
      <c r="Y500" s="25"/>
      <c r="Z500" s="24"/>
      <c r="AA500" s="24"/>
      <c r="AB500" s="43"/>
      <c r="AC500" s="8"/>
    </row>
    <row r="501" spans="5:29" x14ac:dyDescent="0.3">
      <c r="E501" s="24"/>
      <c r="F501" s="24"/>
      <c r="G501" s="24"/>
      <c r="H501" s="43"/>
      <c r="I501" s="8"/>
      <c r="M501" s="43"/>
      <c r="O501" s="25"/>
      <c r="P501" s="24"/>
      <c r="Q501" s="24"/>
      <c r="R501" s="43"/>
      <c r="S501" s="8"/>
      <c r="W501" s="43"/>
      <c r="Y501" s="25"/>
      <c r="Z501" s="24"/>
      <c r="AA501" s="24"/>
      <c r="AB501" s="43"/>
      <c r="AC501" s="8"/>
    </row>
    <row r="502" spans="5:29" x14ac:dyDescent="0.3">
      <c r="E502" s="24"/>
      <c r="F502" s="24"/>
      <c r="G502" s="24"/>
      <c r="H502" s="43"/>
      <c r="I502" s="8"/>
      <c r="M502" s="43"/>
      <c r="O502" s="25"/>
      <c r="P502" s="24"/>
      <c r="Q502" s="24"/>
      <c r="R502" s="43"/>
      <c r="S502" s="8"/>
      <c r="W502" s="43"/>
      <c r="Y502" s="25"/>
      <c r="Z502" s="24"/>
      <c r="AA502" s="24"/>
      <c r="AB502" s="43"/>
      <c r="AC502" s="8"/>
    </row>
    <row r="503" spans="5:29" x14ac:dyDescent="0.3">
      <c r="E503" s="24"/>
      <c r="F503" s="24"/>
      <c r="G503" s="24"/>
      <c r="H503" s="43"/>
      <c r="I503" s="8"/>
      <c r="M503" s="43"/>
      <c r="O503" s="25"/>
      <c r="P503" s="24"/>
      <c r="Q503" s="24"/>
      <c r="R503" s="43"/>
      <c r="S503" s="8"/>
      <c r="W503" s="43"/>
      <c r="Y503" s="25"/>
      <c r="Z503" s="24"/>
      <c r="AA503" s="24"/>
      <c r="AB503" s="43"/>
      <c r="AC503" s="8"/>
    </row>
    <row r="504" spans="5:29" x14ac:dyDescent="0.3">
      <c r="E504" s="24"/>
      <c r="F504" s="24"/>
      <c r="G504" s="24"/>
      <c r="H504" s="43"/>
      <c r="I504" s="8"/>
      <c r="M504" s="43"/>
      <c r="O504" s="25"/>
      <c r="P504" s="24"/>
      <c r="Q504" s="24"/>
      <c r="R504" s="43"/>
      <c r="S504" s="8"/>
      <c r="W504" s="43"/>
      <c r="Y504" s="25"/>
      <c r="Z504" s="24"/>
      <c r="AA504" s="24"/>
      <c r="AB504" s="43"/>
      <c r="AC504" s="8"/>
    </row>
    <row r="505" spans="5:29" x14ac:dyDescent="0.3">
      <c r="E505" s="24"/>
      <c r="F505" s="24"/>
      <c r="G505" s="24"/>
      <c r="H505" s="43"/>
      <c r="I505" s="8"/>
      <c r="M505" s="43"/>
      <c r="O505" s="25"/>
      <c r="P505" s="24"/>
      <c r="Q505" s="24"/>
      <c r="R505" s="43"/>
      <c r="S505" s="8"/>
      <c r="W505" s="43"/>
      <c r="Y505" s="25"/>
      <c r="Z505" s="24"/>
      <c r="AA505" s="24"/>
      <c r="AB505" s="43"/>
      <c r="AC505" s="8"/>
    </row>
    <row r="506" spans="5:29" x14ac:dyDescent="0.3">
      <c r="E506" s="24"/>
      <c r="F506" s="24"/>
      <c r="G506" s="24"/>
      <c r="H506" s="43"/>
      <c r="I506" s="8"/>
      <c r="M506" s="43"/>
      <c r="O506" s="25"/>
      <c r="P506" s="24"/>
      <c r="Q506" s="24"/>
      <c r="R506" s="43"/>
      <c r="S506" s="8"/>
      <c r="W506" s="43"/>
      <c r="Y506" s="25"/>
      <c r="Z506" s="24"/>
      <c r="AA506" s="24"/>
      <c r="AB506" s="43"/>
      <c r="AC506" s="8"/>
    </row>
    <row r="507" spans="5:29" x14ac:dyDescent="0.3">
      <c r="E507" s="24"/>
      <c r="F507" s="24"/>
      <c r="G507" s="24"/>
      <c r="H507" s="43"/>
      <c r="I507" s="8"/>
      <c r="M507" s="43"/>
      <c r="O507" s="25"/>
      <c r="P507" s="24"/>
      <c r="Q507" s="24"/>
      <c r="R507" s="43"/>
      <c r="S507" s="8"/>
      <c r="W507" s="43"/>
      <c r="Y507" s="25"/>
      <c r="Z507" s="24"/>
      <c r="AA507" s="24"/>
      <c r="AB507" s="43"/>
      <c r="AC507" s="8"/>
    </row>
    <row r="508" spans="5:29" x14ac:dyDescent="0.3">
      <c r="E508" s="24"/>
      <c r="F508" s="24"/>
      <c r="G508" s="24"/>
      <c r="H508" s="43"/>
      <c r="I508" s="8"/>
      <c r="M508" s="43"/>
      <c r="O508" s="25"/>
      <c r="P508" s="24"/>
      <c r="Q508" s="24"/>
      <c r="R508" s="43"/>
      <c r="S508" s="8"/>
      <c r="W508" s="43"/>
      <c r="Y508" s="25"/>
      <c r="Z508" s="24"/>
      <c r="AA508" s="24"/>
      <c r="AB508" s="43"/>
      <c r="AC508" s="8"/>
    </row>
    <row r="509" spans="5:29" x14ac:dyDescent="0.3">
      <c r="E509" s="24"/>
      <c r="F509" s="24"/>
      <c r="G509" s="24"/>
      <c r="H509" s="43"/>
      <c r="I509" s="8"/>
      <c r="M509" s="43"/>
      <c r="O509" s="25"/>
      <c r="P509" s="24"/>
      <c r="Q509" s="24"/>
      <c r="R509" s="43"/>
      <c r="S509" s="8"/>
      <c r="W509" s="43"/>
      <c r="Y509" s="25"/>
      <c r="Z509" s="24"/>
      <c r="AA509" s="24"/>
      <c r="AB509" s="43"/>
      <c r="AC509" s="8"/>
    </row>
    <row r="510" spans="5:29" x14ac:dyDescent="0.3">
      <c r="E510" s="24"/>
      <c r="F510" s="24"/>
      <c r="G510" s="24"/>
      <c r="H510" s="43"/>
      <c r="I510" s="8"/>
      <c r="M510" s="43"/>
      <c r="O510" s="25"/>
      <c r="P510" s="24"/>
      <c r="Q510" s="24"/>
      <c r="R510" s="43"/>
      <c r="S510" s="8"/>
      <c r="W510" s="43"/>
      <c r="Y510" s="25"/>
      <c r="Z510" s="24"/>
      <c r="AA510" s="24"/>
      <c r="AB510" s="43"/>
      <c r="AC510" s="8"/>
    </row>
    <row r="511" spans="5:29" x14ac:dyDescent="0.3">
      <c r="E511" s="24"/>
      <c r="F511" s="24"/>
      <c r="G511" s="24"/>
      <c r="H511" s="43"/>
      <c r="I511" s="8"/>
      <c r="M511" s="43"/>
      <c r="O511" s="25"/>
      <c r="P511" s="24"/>
      <c r="Q511" s="24"/>
      <c r="R511" s="43"/>
      <c r="S511" s="8"/>
      <c r="W511" s="43"/>
      <c r="Y511" s="25"/>
      <c r="Z511" s="24"/>
      <c r="AA511" s="24"/>
      <c r="AB511" s="43"/>
      <c r="AC511" s="8"/>
    </row>
    <row r="512" spans="5:29" x14ac:dyDescent="0.3">
      <c r="E512" s="24"/>
      <c r="F512" s="24"/>
      <c r="G512" s="24"/>
      <c r="H512" s="43"/>
      <c r="I512" s="8"/>
      <c r="M512" s="43"/>
      <c r="O512" s="25"/>
      <c r="P512" s="24"/>
      <c r="Q512" s="24"/>
      <c r="R512" s="43"/>
      <c r="S512" s="8"/>
      <c r="W512" s="43"/>
      <c r="Y512" s="25"/>
      <c r="Z512" s="24"/>
      <c r="AA512" s="24"/>
      <c r="AB512" s="43"/>
      <c r="AC512" s="8"/>
    </row>
    <row r="513" spans="5:29" x14ac:dyDescent="0.3">
      <c r="E513" s="24"/>
      <c r="F513" s="24"/>
      <c r="G513" s="24"/>
      <c r="H513" s="43"/>
      <c r="I513" s="8"/>
      <c r="M513" s="43"/>
      <c r="O513" s="25"/>
      <c r="P513" s="24"/>
      <c r="Q513" s="24"/>
      <c r="R513" s="43"/>
      <c r="S513" s="8"/>
      <c r="W513" s="43"/>
      <c r="Y513" s="25"/>
      <c r="Z513" s="24"/>
      <c r="AA513" s="24"/>
      <c r="AB513" s="43"/>
      <c r="AC513" s="8"/>
    </row>
    <row r="514" spans="5:29" x14ac:dyDescent="0.3">
      <c r="E514" s="24"/>
      <c r="F514" s="24"/>
      <c r="G514" s="24"/>
      <c r="H514" s="43"/>
      <c r="I514" s="8"/>
      <c r="M514" s="43"/>
      <c r="O514" s="25"/>
      <c r="P514" s="24"/>
      <c r="Q514" s="24"/>
      <c r="R514" s="43"/>
      <c r="S514" s="8"/>
      <c r="W514" s="43"/>
      <c r="Y514" s="25"/>
      <c r="Z514" s="24"/>
      <c r="AA514" s="24"/>
      <c r="AB514" s="43"/>
      <c r="AC514" s="8"/>
    </row>
    <row r="515" spans="5:29" x14ac:dyDescent="0.3">
      <c r="E515" s="24"/>
      <c r="F515" s="24"/>
      <c r="G515" s="24"/>
      <c r="H515" s="43"/>
      <c r="I515" s="8"/>
      <c r="M515" s="43"/>
      <c r="O515" s="25"/>
      <c r="P515" s="24"/>
      <c r="Q515" s="24"/>
      <c r="R515" s="43"/>
      <c r="S515" s="8"/>
      <c r="W515" s="43"/>
      <c r="Y515" s="25"/>
      <c r="Z515" s="24"/>
      <c r="AA515" s="24"/>
      <c r="AB515" s="43"/>
      <c r="AC515" s="8"/>
    </row>
    <row r="516" spans="5:29" x14ac:dyDescent="0.3">
      <c r="E516" s="24"/>
      <c r="F516" s="24"/>
      <c r="G516" s="24"/>
      <c r="H516" s="43"/>
      <c r="I516" s="8"/>
      <c r="M516" s="43"/>
      <c r="O516" s="25"/>
      <c r="P516" s="24"/>
      <c r="Q516" s="24"/>
      <c r="R516" s="43"/>
      <c r="S516" s="8"/>
      <c r="W516" s="43"/>
      <c r="Y516" s="25"/>
      <c r="Z516" s="24"/>
      <c r="AA516" s="24"/>
      <c r="AB516" s="43"/>
      <c r="AC516" s="8"/>
    </row>
    <row r="517" spans="5:29" x14ac:dyDescent="0.3">
      <c r="E517" s="24"/>
      <c r="F517" s="24"/>
      <c r="G517" s="24"/>
      <c r="H517" s="43"/>
      <c r="I517" s="8"/>
      <c r="M517" s="43"/>
      <c r="O517" s="25"/>
      <c r="P517" s="24"/>
      <c r="Q517" s="24"/>
      <c r="R517" s="43"/>
      <c r="S517" s="8"/>
      <c r="W517" s="43"/>
      <c r="Y517" s="25"/>
      <c r="Z517" s="24"/>
      <c r="AA517" s="24"/>
      <c r="AB517" s="43"/>
      <c r="AC517" s="8"/>
    </row>
    <row r="518" spans="5:29" x14ac:dyDescent="0.3">
      <c r="E518" s="24"/>
      <c r="F518" s="24"/>
      <c r="G518" s="24"/>
      <c r="H518" s="43"/>
      <c r="I518" s="8"/>
      <c r="M518" s="43"/>
      <c r="O518" s="25"/>
      <c r="P518" s="24"/>
      <c r="Q518" s="24"/>
      <c r="R518" s="43"/>
      <c r="S518" s="8"/>
      <c r="W518" s="43"/>
      <c r="Y518" s="25"/>
      <c r="Z518" s="24"/>
      <c r="AA518" s="24"/>
      <c r="AB518" s="43"/>
      <c r="AC518" s="8"/>
    </row>
    <row r="519" spans="5:29" x14ac:dyDescent="0.3">
      <c r="E519" s="24"/>
      <c r="F519" s="24"/>
      <c r="G519" s="24"/>
      <c r="H519" s="43"/>
      <c r="I519" s="8"/>
      <c r="M519" s="43"/>
      <c r="O519" s="25"/>
      <c r="P519" s="24"/>
      <c r="Q519" s="24"/>
      <c r="R519" s="43"/>
      <c r="S519" s="8"/>
      <c r="W519" s="43"/>
      <c r="Y519" s="25"/>
      <c r="Z519" s="24"/>
      <c r="AA519" s="24"/>
      <c r="AB519" s="43"/>
      <c r="AC519" s="8"/>
    </row>
    <row r="520" spans="5:29" x14ac:dyDescent="0.3">
      <c r="E520" s="24"/>
      <c r="F520" s="24"/>
      <c r="G520" s="24"/>
      <c r="H520" s="43"/>
      <c r="I520" s="8"/>
      <c r="M520" s="43"/>
      <c r="O520" s="25"/>
      <c r="P520" s="24"/>
      <c r="Q520" s="24"/>
      <c r="R520" s="43"/>
      <c r="S520" s="8"/>
      <c r="W520" s="43"/>
      <c r="Y520" s="25"/>
      <c r="Z520" s="24"/>
      <c r="AA520" s="24"/>
      <c r="AB520" s="43"/>
      <c r="AC520" s="8"/>
    </row>
    <row r="521" spans="5:29" x14ac:dyDescent="0.3">
      <c r="E521" s="24"/>
      <c r="F521" s="24"/>
      <c r="G521" s="24"/>
      <c r="H521" s="43"/>
      <c r="I521" s="8"/>
      <c r="M521" s="43"/>
      <c r="O521" s="25"/>
      <c r="P521" s="24"/>
      <c r="Q521" s="24"/>
      <c r="R521" s="43"/>
      <c r="S521" s="8"/>
      <c r="W521" s="43"/>
      <c r="Y521" s="25"/>
      <c r="Z521" s="24"/>
      <c r="AA521" s="24"/>
      <c r="AB521" s="43"/>
      <c r="AC521" s="8"/>
    </row>
    <row r="522" spans="5:29" x14ac:dyDescent="0.3">
      <c r="E522" s="24"/>
      <c r="F522" s="24"/>
      <c r="G522" s="24"/>
      <c r="H522" s="43"/>
      <c r="I522" s="8"/>
      <c r="M522" s="43"/>
      <c r="O522" s="25"/>
      <c r="P522" s="24"/>
      <c r="Q522" s="24"/>
      <c r="R522" s="43"/>
      <c r="S522" s="8"/>
      <c r="W522" s="43"/>
      <c r="Y522" s="25"/>
      <c r="Z522" s="24"/>
      <c r="AA522" s="24"/>
      <c r="AB522" s="43"/>
      <c r="AC522" s="8"/>
    </row>
    <row r="523" spans="5:29" x14ac:dyDescent="0.3">
      <c r="E523" s="24"/>
      <c r="F523" s="24"/>
      <c r="G523" s="24"/>
      <c r="H523" s="43"/>
      <c r="I523" s="8"/>
      <c r="M523" s="43"/>
      <c r="O523" s="25"/>
      <c r="P523" s="24"/>
      <c r="Q523" s="24"/>
      <c r="R523" s="43"/>
      <c r="S523" s="8"/>
      <c r="W523" s="43"/>
      <c r="Y523" s="25"/>
      <c r="Z523" s="24"/>
      <c r="AA523" s="24"/>
      <c r="AB523" s="43"/>
      <c r="AC523" s="8"/>
    </row>
    <row r="524" spans="5:29" x14ac:dyDescent="0.3">
      <c r="E524" s="24"/>
      <c r="F524" s="24"/>
      <c r="G524" s="24"/>
      <c r="H524" s="43"/>
      <c r="I524" s="8"/>
      <c r="M524" s="43"/>
      <c r="O524" s="25"/>
      <c r="P524" s="24"/>
      <c r="Q524" s="24"/>
      <c r="R524" s="43"/>
      <c r="S524" s="8"/>
      <c r="W524" s="43"/>
      <c r="Y524" s="25"/>
      <c r="Z524" s="24"/>
      <c r="AA524" s="24"/>
      <c r="AB524" s="43"/>
      <c r="AC524" s="8"/>
    </row>
    <row r="525" spans="5:29" x14ac:dyDescent="0.3">
      <c r="E525" s="24"/>
      <c r="F525" s="24"/>
      <c r="G525" s="24"/>
      <c r="H525" s="43"/>
      <c r="I525" s="8"/>
      <c r="M525" s="43"/>
      <c r="O525" s="25"/>
      <c r="P525" s="24"/>
      <c r="Q525" s="24"/>
      <c r="R525" s="43"/>
      <c r="S525" s="8"/>
      <c r="W525" s="43"/>
      <c r="Y525" s="25"/>
      <c r="Z525" s="24"/>
      <c r="AA525" s="24"/>
      <c r="AB525" s="43"/>
      <c r="AC525" s="8"/>
    </row>
    <row r="526" spans="5:29" x14ac:dyDescent="0.3">
      <c r="E526" s="24"/>
      <c r="F526" s="24"/>
      <c r="G526" s="24"/>
      <c r="H526" s="43"/>
      <c r="I526" s="8"/>
      <c r="M526" s="43"/>
      <c r="O526" s="25"/>
      <c r="P526" s="24"/>
      <c r="Q526" s="24"/>
      <c r="R526" s="43"/>
      <c r="S526" s="8"/>
      <c r="W526" s="43"/>
      <c r="Y526" s="25"/>
      <c r="Z526" s="24"/>
      <c r="AA526" s="24"/>
      <c r="AB526" s="43"/>
      <c r="AC526" s="8"/>
    </row>
    <row r="527" spans="5:29" x14ac:dyDescent="0.3">
      <c r="E527" s="24"/>
      <c r="F527" s="24"/>
      <c r="G527" s="24"/>
      <c r="H527" s="43"/>
      <c r="I527" s="8"/>
      <c r="M527" s="43"/>
      <c r="O527" s="25"/>
      <c r="P527" s="24"/>
      <c r="Q527" s="24"/>
      <c r="R527" s="43"/>
      <c r="S527" s="8"/>
      <c r="W527" s="43"/>
      <c r="Y527" s="25"/>
      <c r="Z527" s="24"/>
      <c r="AA527" s="24"/>
      <c r="AB527" s="43"/>
      <c r="AC527" s="8"/>
    </row>
    <row r="528" spans="5:29" x14ac:dyDescent="0.3">
      <c r="E528" s="24"/>
      <c r="F528" s="24"/>
      <c r="G528" s="24"/>
      <c r="H528" s="43"/>
      <c r="I528" s="8"/>
      <c r="M528" s="43"/>
      <c r="O528" s="25"/>
      <c r="P528" s="24"/>
      <c r="Q528" s="24"/>
      <c r="R528" s="43"/>
      <c r="S528" s="8"/>
      <c r="W528" s="43"/>
      <c r="Y528" s="25"/>
      <c r="Z528" s="24"/>
      <c r="AA528" s="24"/>
      <c r="AB528" s="43"/>
      <c r="AC528" s="8"/>
    </row>
    <row r="529" spans="5:29" x14ac:dyDescent="0.3">
      <c r="E529" s="24"/>
      <c r="F529" s="24"/>
      <c r="G529" s="24"/>
      <c r="H529" s="43"/>
      <c r="I529" s="8"/>
      <c r="M529" s="43"/>
      <c r="O529" s="25"/>
      <c r="P529" s="24"/>
      <c r="Q529" s="24"/>
      <c r="R529" s="43"/>
      <c r="S529" s="8"/>
      <c r="W529" s="43"/>
      <c r="Y529" s="25"/>
      <c r="Z529" s="24"/>
      <c r="AA529" s="24"/>
      <c r="AB529" s="43"/>
      <c r="AC529" s="8"/>
    </row>
    <row r="530" spans="5:29" x14ac:dyDescent="0.3">
      <c r="E530" s="24"/>
      <c r="F530" s="24"/>
      <c r="G530" s="24"/>
      <c r="H530" s="43"/>
      <c r="I530" s="8"/>
      <c r="M530" s="43"/>
      <c r="O530" s="25"/>
      <c r="P530" s="24"/>
      <c r="Q530" s="24"/>
      <c r="R530" s="43"/>
      <c r="S530" s="8"/>
      <c r="W530" s="43"/>
      <c r="Y530" s="25"/>
      <c r="Z530" s="24"/>
      <c r="AA530" s="24"/>
      <c r="AB530" s="43"/>
      <c r="AC530" s="8"/>
    </row>
    <row r="531" spans="5:29" x14ac:dyDescent="0.3">
      <c r="E531" s="24"/>
      <c r="F531" s="24"/>
      <c r="G531" s="24"/>
      <c r="H531" s="43"/>
      <c r="I531" s="8"/>
      <c r="M531" s="43"/>
      <c r="O531" s="25"/>
      <c r="P531" s="24"/>
      <c r="Q531" s="24"/>
      <c r="R531" s="43"/>
      <c r="S531" s="8"/>
      <c r="W531" s="43"/>
      <c r="Y531" s="25"/>
      <c r="Z531" s="24"/>
      <c r="AA531" s="24"/>
      <c r="AB531" s="43"/>
      <c r="AC531" s="8"/>
    </row>
    <row r="532" spans="5:29" x14ac:dyDescent="0.3">
      <c r="E532" s="24"/>
      <c r="F532" s="24"/>
      <c r="G532" s="24"/>
      <c r="H532" s="43"/>
      <c r="I532" s="8"/>
      <c r="M532" s="43"/>
      <c r="O532" s="25"/>
      <c r="P532" s="24"/>
      <c r="Q532" s="24"/>
      <c r="R532" s="43"/>
      <c r="S532" s="8"/>
      <c r="W532" s="43"/>
      <c r="Y532" s="25"/>
      <c r="Z532" s="24"/>
      <c r="AA532" s="24"/>
      <c r="AB532" s="43"/>
      <c r="AC532" s="8"/>
    </row>
    <row r="533" spans="5:29" x14ac:dyDescent="0.3">
      <c r="E533" s="24"/>
      <c r="F533" s="24"/>
      <c r="G533" s="24"/>
      <c r="H533" s="43"/>
      <c r="I533" s="8"/>
      <c r="M533" s="43"/>
      <c r="O533" s="25"/>
      <c r="P533" s="24"/>
      <c r="Q533" s="24"/>
      <c r="R533" s="43"/>
      <c r="S533" s="8"/>
      <c r="W533" s="43"/>
      <c r="Y533" s="25"/>
      <c r="Z533" s="24"/>
      <c r="AA533" s="24"/>
      <c r="AB533" s="43"/>
      <c r="AC533" s="8"/>
    </row>
    <row r="534" spans="5:29" x14ac:dyDescent="0.3">
      <c r="E534" s="24"/>
      <c r="F534" s="24"/>
      <c r="G534" s="24"/>
      <c r="H534" s="43"/>
      <c r="I534" s="8"/>
      <c r="M534" s="43"/>
      <c r="O534" s="25"/>
      <c r="P534" s="24"/>
      <c r="Q534" s="24"/>
      <c r="R534" s="43"/>
      <c r="S534" s="8"/>
      <c r="W534" s="43"/>
      <c r="Y534" s="25"/>
      <c r="Z534" s="24"/>
      <c r="AA534" s="24"/>
      <c r="AB534" s="43"/>
      <c r="AC534" s="8"/>
    </row>
    <row r="535" spans="5:29" x14ac:dyDescent="0.3">
      <c r="E535" s="24"/>
      <c r="F535" s="24"/>
      <c r="G535" s="24"/>
      <c r="H535" s="43"/>
      <c r="I535" s="8"/>
      <c r="M535" s="43"/>
      <c r="O535" s="25"/>
      <c r="P535" s="24"/>
      <c r="Q535" s="24"/>
      <c r="R535" s="43"/>
      <c r="S535" s="8"/>
      <c r="W535" s="43"/>
      <c r="Y535" s="25"/>
      <c r="Z535" s="24"/>
      <c r="AA535" s="24"/>
      <c r="AB535" s="43"/>
      <c r="AC535" s="8"/>
    </row>
    <row r="536" spans="5:29" x14ac:dyDescent="0.3">
      <c r="E536" s="24"/>
      <c r="F536" s="24"/>
      <c r="G536" s="24"/>
      <c r="H536" s="43"/>
      <c r="I536" s="8"/>
      <c r="M536" s="43"/>
      <c r="O536" s="25"/>
      <c r="P536" s="24"/>
      <c r="Q536" s="24"/>
      <c r="R536" s="43"/>
      <c r="S536" s="8"/>
      <c r="W536" s="43"/>
      <c r="Y536" s="25"/>
      <c r="Z536" s="24"/>
      <c r="AA536" s="24"/>
      <c r="AB536" s="43"/>
      <c r="AC536" s="8"/>
    </row>
    <row r="537" spans="5:29" x14ac:dyDescent="0.3">
      <c r="E537" s="24"/>
      <c r="F537" s="24"/>
      <c r="G537" s="24"/>
      <c r="H537" s="43"/>
      <c r="I537" s="8"/>
      <c r="M537" s="43"/>
      <c r="O537" s="25"/>
      <c r="P537" s="24"/>
      <c r="Q537" s="24"/>
      <c r="R537" s="43"/>
      <c r="S537" s="8"/>
      <c r="W537" s="43"/>
      <c r="Y537" s="25"/>
      <c r="Z537" s="24"/>
      <c r="AA537" s="24"/>
      <c r="AB537" s="43"/>
      <c r="AC537" s="8"/>
    </row>
    <row r="538" spans="5:29" x14ac:dyDescent="0.3">
      <c r="E538" s="24"/>
      <c r="F538" s="24"/>
      <c r="G538" s="24"/>
      <c r="H538" s="43"/>
      <c r="I538" s="8"/>
      <c r="M538" s="43"/>
      <c r="O538" s="25"/>
      <c r="P538" s="24"/>
      <c r="Q538" s="24"/>
      <c r="R538" s="43"/>
      <c r="S538" s="8"/>
      <c r="W538" s="43"/>
      <c r="Y538" s="25"/>
      <c r="Z538" s="24"/>
      <c r="AA538" s="24"/>
      <c r="AB538" s="43"/>
      <c r="AC538" s="8"/>
    </row>
    <row r="539" spans="5:29" x14ac:dyDescent="0.3">
      <c r="E539" s="24"/>
      <c r="F539" s="24"/>
      <c r="G539" s="24"/>
      <c r="H539" s="43"/>
      <c r="I539" s="8"/>
      <c r="M539" s="43"/>
      <c r="O539" s="25"/>
      <c r="P539" s="24"/>
      <c r="Q539" s="24"/>
      <c r="R539" s="43"/>
      <c r="S539" s="8"/>
      <c r="W539" s="43"/>
      <c r="Y539" s="25"/>
      <c r="Z539" s="24"/>
      <c r="AA539" s="24"/>
      <c r="AB539" s="43"/>
      <c r="AC539" s="8"/>
    </row>
    <row r="540" spans="5:29" x14ac:dyDescent="0.3">
      <c r="E540" s="24"/>
      <c r="F540" s="24"/>
      <c r="G540" s="24"/>
      <c r="H540" s="43"/>
      <c r="I540" s="8"/>
      <c r="M540" s="43"/>
      <c r="O540" s="25"/>
      <c r="P540" s="24"/>
      <c r="Q540" s="24"/>
      <c r="R540" s="43"/>
      <c r="S540" s="8"/>
      <c r="W540" s="43"/>
      <c r="Y540" s="25"/>
      <c r="Z540" s="24"/>
      <c r="AA540" s="24"/>
      <c r="AB540" s="43"/>
      <c r="AC540" s="8"/>
    </row>
    <row r="541" spans="5:29" x14ac:dyDescent="0.3">
      <c r="E541" s="24"/>
      <c r="F541" s="24"/>
      <c r="G541" s="24"/>
      <c r="H541" s="43"/>
      <c r="I541" s="8"/>
      <c r="M541" s="43"/>
      <c r="O541" s="25"/>
      <c r="P541" s="24"/>
      <c r="Q541" s="24"/>
      <c r="R541" s="43"/>
      <c r="S541" s="8"/>
      <c r="W541" s="43"/>
      <c r="Y541" s="25"/>
      <c r="Z541" s="24"/>
      <c r="AA541" s="24"/>
      <c r="AB541" s="43"/>
      <c r="AC541" s="8"/>
    </row>
    <row r="542" spans="5:29" x14ac:dyDescent="0.3">
      <c r="E542" s="24"/>
      <c r="F542" s="24"/>
      <c r="G542" s="24"/>
      <c r="H542" s="43"/>
      <c r="I542" s="8"/>
      <c r="M542" s="43"/>
      <c r="O542" s="25"/>
      <c r="P542" s="24"/>
      <c r="Q542" s="24"/>
      <c r="R542" s="43"/>
      <c r="S542" s="8"/>
      <c r="W542" s="43"/>
      <c r="Y542" s="25"/>
      <c r="Z542" s="24"/>
      <c r="AA542" s="24"/>
      <c r="AB542" s="43"/>
      <c r="AC542" s="8"/>
    </row>
    <row r="543" spans="5:29" x14ac:dyDescent="0.3">
      <c r="E543" s="24"/>
      <c r="F543" s="24"/>
      <c r="G543" s="24"/>
      <c r="H543" s="43"/>
      <c r="I543" s="8"/>
      <c r="M543" s="43"/>
      <c r="O543" s="25"/>
      <c r="P543" s="24"/>
      <c r="Q543" s="24"/>
      <c r="R543" s="43"/>
      <c r="S543" s="8"/>
      <c r="W543" s="43"/>
      <c r="Y543" s="25"/>
      <c r="Z543" s="24"/>
      <c r="AA543" s="24"/>
      <c r="AB543" s="43"/>
      <c r="AC543" s="8"/>
    </row>
    <row r="544" spans="5:29" x14ac:dyDescent="0.3">
      <c r="E544" s="24"/>
      <c r="F544" s="24"/>
      <c r="G544" s="24"/>
      <c r="H544" s="43"/>
      <c r="I544" s="8"/>
      <c r="M544" s="43"/>
      <c r="O544" s="25"/>
      <c r="P544" s="24"/>
      <c r="Q544" s="24"/>
      <c r="R544" s="43"/>
      <c r="S544" s="8"/>
      <c r="W544" s="43"/>
      <c r="Y544" s="25"/>
      <c r="Z544" s="24"/>
      <c r="AA544" s="24"/>
      <c r="AB544" s="43"/>
      <c r="AC544" s="8"/>
    </row>
    <row r="545" spans="5:29" x14ac:dyDescent="0.3">
      <c r="E545" s="24"/>
      <c r="F545" s="24"/>
      <c r="G545" s="24"/>
      <c r="H545" s="43"/>
      <c r="I545" s="8"/>
      <c r="M545" s="43"/>
      <c r="O545" s="25"/>
      <c r="P545" s="24"/>
      <c r="Q545" s="24"/>
      <c r="R545" s="43"/>
      <c r="S545" s="8"/>
      <c r="W545" s="43"/>
      <c r="Y545" s="25"/>
      <c r="Z545" s="24"/>
      <c r="AA545" s="24"/>
      <c r="AB545" s="43"/>
      <c r="AC545" s="8"/>
    </row>
    <row r="546" spans="5:29" x14ac:dyDescent="0.3">
      <c r="E546" s="24"/>
      <c r="F546" s="24"/>
      <c r="G546" s="24"/>
      <c r="H546" s="43"/>
      <c r="I546" s="8"/>
      <c r="M546" s="43"/>
      <c r="O546" s="25"/>
      <c r="P546" s="24"/>
      <c r="Q546" s="24"/>
      <c r="R546" s="43"/>
      <c r="S546" s="8"/>
      <c r="W546" s="43"/>
      <c r="Y546" s="25"/>
      <c r="Z546" s="24"/>
      <c r="AA546" s="24"/>
      <c r="AB546" s="43"/>
      <c r="AC546" s="8"/>
    </row>
    <row r="547" spans="5:29" x14ac:dyDescent="0.3">
      <c r="E547" s="24"/>
      <c r="F547" s="24"/>
      <c r="G547" s="24"/>
      <c r="H547" s="43"/>
      <c r="I547" s="8"/>
      <c r="M547" s="43"/>
      <c r="O547" s="25"/>
      <c r="P547" s="24"/>
      <c r="Q547" s="24"/>
      <c r="R547" s="43"/>
      <c r="S547" s="8"/>
      <c r="W547" s="43"/>
      <c r="Y547" s="25"/>
      <c r="Z547" s="24"/>
      <c r="AA547" s="24"/>
      <c r="AB547" s="43"/>
      <c r="AC547" s="8"/>
    </row>
    <row r="548" spans="5:29" x14ac:dyDescent="0.3">
      <c r="E548" s="24"/>
      <c r="F548" s="24"/>
      <c r="G548" s="24"/>
      <c r="H548" s="43"/>
      <c r="I548" s="8"/>
      <c r="M548" s="43"/>
      <c r="O548" s="25"/>
      <c r="P548" s="24"/>
      <c r="Q548" s="24"/>
      <c r="R548" s="43"/>
      <c r="S548" s="8"/>
      <c r="W548" s="43"/>
      <c r="Y548" s="25"/>
      <c r="Z548" s="24"/>
      <c r="AA548" s="24"/>
      <c r="AB548" s="43"/>
      <c r="AC548" s="8"/>
    </row>
    <row r="549" spans="5:29" x14ac:dyDescent="0.3">
      <c r="E549" s="24"/>
      <c r="F549" s="24"/>
      <c r="G549" s="24"/>
      <c r="H549" s="43"/>
      <c r="I549" s="8"/>
      <c r="M549" s="43"/>
      <c r="O549" s="25"/>
      <c r="P549" s="24"/>
      <c r="Q549" s="24"/>
      <c r="R549" s="43"/>
      <c r="S549" s="8"/>
      <c r="W549" s="43"/>
      <c r="Y549" s="25"/>
      <c r="Z549" s="24"/>
      <c r="AA549" s="24"/>
      <c r="AB549" s="43"/>
      <c r="AC549" s="8"/>
    </row>
    <row r="550" spans="5:29" x14ac:dyDescent="0.3">
      <c r="E550" s="24"/>
      <c r="F550" s="24"/>
      <c r="G550" s="24"/>
      <c r="H550" s="43"/>
      <c r="I550" s="8"/>
      <c r="M550" s="43"/>
      <c r="O550" s="25"/>
      <c r="P550" s="24"/>
      <c r="Q550" s="24"/>
      <c r="R550" s="43"/>
      <c r="S550" s="8"/>
      <c r="W550" s="43"/>
      <c r="Y550" s="25"/>
      <c r="Z550" s="24"/>
      <c r="AA550" s="24"/>
      <c r="AB550" s="43"/>
      <c r="AC550" s="8"/>
    </row>
    <row r="551" spans="5:29" x14ac:dyDescent="0.3">
      <c r="E551" s="24"/>
      <c r="F551" s="24"/>
      <c r="G551" s="24"/>
      <c r="H551" s="43"/>
      <c r="I551" s="8"/>
      <c r="M551" s="43"/>
      <c r="O551" s="25"/>
      <c r="P551" s="24"/>
      <c r="Q551" s="24"/>
      <c r="R551" s="43"/>
      <c r="S551" s="8"/>
      <c r="W551" s="43"/>
      <c r="Y551" s="25"/>
      <c r="Z551" s="24"/>
      <c r="AA551" s="24"/>
      <c r="AB551" s="43"/>
      <c r="AC551" s="8"/>
    </row>
    <row r="552" spans="5:29" x14ac:dyDescent="0.3">
      <c r="E552" s="24"/>
      <c r="F552" s="24"/>
      <c r="G552" s="24"/>
      <c r="H552" s="43"/>
      <c r="I552" s="8"/>
      <c r="M552" s="43"/>
      <c r="O552" s="25"/>
      <c r="P552" s="24"/>
      <c r="Q552" s="24"/>
      <c r="R552" s="43"/>
      <c r="S552" s="8"/>
      <c r="W552" s="43"/>
      <c r="Y552" s="25"/>
      <c r="Z552" s="24"/>
      <c r="AA552" s="24"/>
      <c r="AB552" s="43"/>
      <c r="AC552" s="8"/>
    </row>
    <row r="553" spans="5:29" x14ac:dyDescent="0.3">
      <c r="E553" s="24"/>
      <c r="F553" s="24"/>
      <c r="G553" s="24"/>
      <c r="H553" s="43"/>
      <c r="I553" s="8"/>
      <c r="M553" s="43"/>
      <c r="O553" s="25"/>
      <c r="P553" s="24"/>
      <c r="Q553" s="24"/>
      <c r="R553" s="43"/>
      <c r="S553" s="8"/>
      <c r="W553" s="43"/>
      <c r="Y553" s="25"/>
      <c r="Z553" s="24"/>
      <c r="AA553" s="24"/>
      <c r="AB553" s="43"/>
      <c r="AC553" s="8"/>
    </row>
    <row r="554" spans="5:29" x14ac:dyDescent="0.3">
      <c r="E554" s="24"/>
      <c r="F554" s="24"/>
      <c r="G554" s="24"/>
      <c r="H554" s="43"/>
      <c r="I554" s="8"/>
      <c r="M554" s="43"/>
      <c r="O554" s="25"/>
      <c r="P554" s="24"/>
      <c r="Q554" s="24"/>
      <c r="R554" s="43"/>
      <c r="S554" s="8"/>
      <c r="W554" s="43"/>
      <c r="Y554" s="25"/>
      <c r="Z554" s="24"/>
      <c r="AA554" s="24"/>
      <c r="AB554" s="43"/>
      <c r="AC554" s="8"/>
    </row>
    <row r="555" spans="5:29" x14ac:dyDescent="0.3">
      <c r="E555" s="24"/>
      <c r="F555" s="24"/>
      <c r="G555" s="24"/>
      <c r="H555" s="43"/>
      <c r="I555" s="8"/>
      <c r="M555" s="43"/>
      <c r="O555" s="25"/>
      <c r="P555" s="24"/>
      <c r="Q555" s="24"/>
      <c r="R555" s="43"/>
      <c r="S555" s="8"/>
      <c r="W555" s="43"/>
      <c r="Y555" s="25"/>
      <c r="Z555" s="24"/>
      <c r="AA555" s="24"/>
      <c r="AB555" s="43"/>
      <c r="AC555" s="8"/>
    </row>
    <row r="556" spans="5:29" x14ac:dyDescent="0.3">
      <c r="E556" s="24"/>
      <c r="F556" s="24"/>
      <c r="G556" s="24"/>
      <c r="H556" s="43"/>
      <c r="I556" s="8"/>
      <c r="M556" s="43"/>
      <c r="O556" s="25"/>
      <c r="P556" s="24"/>
      <c r="Q556" s="24"/>
      <c r="R556" s="43"/>
      <c r="S556" s="8"/>
      <c r="W556" s="43"/>
      <c r="Y556" s="25"/>
      <c r="Z556" s="24"/>
      <c r="AA556" s="24"/>
      <c r="AB556" s="43"/>
      <c r="AC556" s="8"/>
    </row>
    <row r="557" spans="5:29" x14ac:dyDescent="0.3">
      <c r="E557" s="24"/>
      <c r="F557" s="24"/>
      <c r="G557" s="24"/>
      <c r="H557" s="43"/>
      <c r="I557" s="8"/>
      <c r="M557" s="43"/>
      <c r="O557" s="25"/>
      <c r="P557" s="24"/>
      <c r="Q557" s="24"/>
      <c r="R557" s="43"/>
      <c r="S557" s="8"/>
      <c r="W557" s="43"/>
      <c r="Y557" s="25"/>
      <c r="Z557" s="24"/>
      <c r="AA557" s="24"/>
      <c r="AB557" s="43"/>
      <c r="AC557" s="8"/>
    </row>
    <row r="558" spans="5:29" x14ac:dyDescent="0.3">
      <c r="E558" s="24"/>
      <c r="F558" s="24"/>
      <c r="G558" s="24"/>
      <c r="H558" s="43"/>
      <c r="I558" s="8"/>
      <c r="M558" s="43"/>
      <c r="O558" s="25"/>
      <c r="P558" s="24"/>
      <c r="Q558" s="24"/>
      <c r="R558" s="43"/>
      <c r="S558" s="8"/>
      <c r="W558" s="43"/>
      <c r="Y558" s="25"/>
      <c r="Z558" s="24"/>
      <c r="AA558" s="24"/>
      <c r="AB558" s="43"/>
      <c r="AC558" s="8"/>
    </row>
    <row r="559" spans="5:29" x14ac:dyDescent="0.3">
      <c r="E559" s="24"/>
      <c r="F559" s="24"/>
      <c r="G559" s="24"/>
      <c r="H559" s="43"/>
      <c r="I559" s="8"/>
      <c r="M559" s="43"/>
      <c r="O559" s="25"/>
      <c r="P559" s="24"/>
      <c r="Q559" s="24"/>
      <c r="R559" s="43"/>
      <c r="S559" s="8"/>
      <c r="W559" s="43"/>
      <c r="Y559" s="25"/>
      <c r="Z559" s="24"/>
      <c r="AA559" s="24"/>
      <c r="AB559" s="43"/>
      <c r="AC559" s="8"/>
    </row>
    <row r="560" spans="5:29" x14ac:dyDescent="0.3">
      <c r="E560" s="24"/>
      <c r="F560" s="24"/>
      <c r="G560" s="24"/>
      <c r="H560" s="43"/>
      <c r="I560" s="8"/>
      <c r="M560" s="43"/>
      <c r="O560" s="25"/>
      <c r="P560" s="24"/>
      <c r="Q560" s="24"/>
      <c r="R560" s="43"/>
      <c r="S560" s="8"/>
      <c r="W560" s="43"/>
      <c r="Y560" s="25"/>
      <c r="Z560" s="24"/>
      <c r="AA560" s="24"/>
      <c r="AB560" s="43"/>
      <c r="AC560" s="8"/>
    </row>
    <row r="561" spans="5:29" x14ac:dyDescent="0.3">
      <c r="E561" s="24"/>
      <c r="F561" s="24"/>
      <c r="G561" s="24"/>
      <c r="H561" s="43"/>
      <c r="I561" s="8"/>
      <c r="M561" s="43"/>
      <c r="O561" s="25"/>
      <c r="P561" s="24"/>
      <c r="Q561" s="24"/>
      <c r="R561" s="43"/>
      <c r="S561" s="8"/>
      <c r="W561" s="43"/>
      <c r="Y561" s="25"/>
      <c r="Z561" s="24"/>
      <c r="AA561" s="24"/>
      <c r="AB561" s="43"/>
      <c r="AC561" s="8"/>
    </row>
    <row r="562" spans="5:29" x14ac:dyDescent="0.3">
      <c r="E562" s="24"/>
      <c r="F562" s="24"/>
      <c r="G562" s="24"/>
      <c r="H562" s="43"/>
      <c r="I562" s="8"/>
      <c r="M562" s="43"/>
      <c r="O562" s="25"/>
      <c r="P562" s="24"/>
      <c r="Q562" s="24"/>
      <c r="R562" s="43"/>
      <c r="S562" s="8"/>
      <c r="W562" s="43"/>
      <c r="Y562" s="25"/>
      <c r="Z562" s="24"/>
      <c r="AA562" s="24"/>
      <c r="AB562" s="43"/>
      <c r="AC562" s="8"/>
    </row>
    <row r="563" spans="5:29" x14ac:dyDescent="0.3">
      <c r="E563" s="24"/>
      <c r="F563" s="24"/>
      <c r="G563" s="24"/>
      <c r="H563" s="43"/>
      <c r="I563" s="8"/>
      <c r="M563" s="43"/>
      <c r="O563" s="25"/>
      <c r="P563" s="24"/>
      <c r="Q563" s="24"/>
      <c r="R563" s="43"/>
      <c r="S563" s="8"/>
      <c r="W563" s="43"/>
      <c r="Y563" s="25"/>
      <c r="Z563" s="24"/>
      <c r="AA563" s="24"/>
      <c r="AB563" s="43"/>
      <c r="AC563" s="8"/>
    </row>
    <row r="564" spans="5:29" x14ac:dyDescent="0.3">
      <c r="E564" s="24"/>
      <c r="F564" s="24"/>
      <c r="G564" s="24"/>
      <c r="H564" s="43"/>
      <c r="I564" s="8"/>
      <c r="M564" s="43"/>
      <c r="O564" s="25"/>
      <c r="P564" s="24"/>
      <c r="Q564" s="24"/>
      <c r="R564" s="43"/>
      <c r="S564" s="8"/>
      <c r="W564" s="43"/>
      <c r="Y564" s="25"/>
      <c r="Z564" s="24"/>
      <c r="AA564" s="24"/>
      <c r="AB564" s="43"/>
      <c r="AC564" s="8"/>
    </row>
    <row r="565" spans="5:29" x14ac:dyDescent="0.3">
      <c r="E565" s="24"/>
      <c r="F565" s="24"/>
      <c r="G565" s="24"/>
      <c r="H565" s="43"/>
      <c r="I565" s="8"/>
      <c r="M565" s="43"/>
      <c r="O565" s="25"/>
      <c r="P565" s="24"/>
      <c r="Q565" s="24"/>
      <c r="R565" s="43"/>
      <c r="S565" s="8"/>
      <c r="W565" s="43"/>
      <c r="Y565" s="25"/>
      <c r="Z565" s="24"/>
      <c r="AA565" s="24"/>
      <c r="AB565" s="43"/>
      <c r="AC565" s="8"/>
    </row>
    <row r="566" spans="5:29" x14ac:dyDescent="0.3">
      <c r="E566" s="24"/>
      <c r="F566" s="24"/>
      <c r="G566" s="24"/>
      <c r="H566" s="43"/>
      <c r="I566" s="8"/>
      <c r="M566" s="43"/>
      <c r="O566" s="25"/>
      <c r="P566" s="24"/>
      <c r="Q566" s="24"/>
      <c r="R566" s="43"/>
      <c r="S566" s="8"/>
      <c r="W566" s="43"/>
      <c r="Y566" s="25"/>
      <c r="Z566" s="24"/>
      <c r="AA566" s="24"/>
      <c r="AB566" s="43"/>
      <c r="AC566" s="8"/>
    </row>
    <row r="567" spans="5:29" x14ac:dyDescent="0.3">
      <c r="E567" s="24"/>
      <c r="F567" s="24"/>
      <c r="G567" s="24"/>
      <c r="H567" s="43"/>
      <c r="I567" s="8"/>
      <c r="M567" s="43"/>
      <c r="O567" s="25"/>
      <c r="P567" s="24"/>
      <c r="Q567" s="24"/>
      <c r="R567" s="43"/>
      <c r="S567" s="8"/>
      <c r="W567" s="43"/>
      <c r="Y567" s="25"/>
      <c r="Z567" s="24"/>
      <c r="AA567" s="24"/>
      <c r="AB567" s="43"/>
      <c r="AC567" s="8"/>
    </row>
    <row r="568" spans="5:29" x14ac:dyDescent="0.3">
      <c r="E568" s="24"/>
      <c r="F568" s="24"/>
      <c r="G568" s="24"/>
      <c r="H568" s="43"/>
      <c r="I568" s="8"/>
      <c r="M568" s="43"/>
      <c r="O568" s="25"/>
      <c r="P568" s="24"/>
      <c r="Q568" s="24"/>
      <c r="R568" s="43"/>
      <c r="S568" s="8"/>
      <c r="W568" s="43"/>
      <c r="Y568" s="25"/>
      <c r="Z568" s="24"/>
      <c r="AA568" s="24"/>
      <c r="AB568" s="43"/>
      <c r="AC568" s="8"/>
    </row>
    <row r="569" spans="5:29" x14ac:dyDescent="0.3">
      <c r="E569" s="24"/>
      <c r="F569" s="24"/>
      <c r="G569" s="24"/>
      <c r="H569" s="43"/>
      <c r="I569" s="8"/>
      <c r="M569" s="43"/>
      <c r="O569" s="25"/>
      <c r="P569" s="24"/>
      <c r="Q569" s="24"/>
      <c r="R569" s="43"/>
      <c r="S569" s="8"/>
      <c r="W569" s="43"/>
      <c r="Y569" s="25"/>
      <c r="Z569" s="24"/>
      <c r="AA569" s="24"/>
      <c r="AB569" s="43"/>
      <c r="AC569" s="8"/>
    </row>
    <row r="570" spans="5:29" x14ac:dyDescent="0.3">
      <c r="E570" s="24"/>
      <c r="F570" s="24"/>
      <c r="G570" s="24"/>
      <c r="H570" s="43"/>
      <c r="I570" s="8"/>
      <c r="M570" s="43"/>
      <c r="O570" s="25"/>
      <c r="P570" s="24"/>
      <c r="Q570" s="24"/>
      <c r="R570" s="43"/>
      <c r="S570" s="8"/>
      <c r="W570" s="43"/>
      <c r="Y570" s="25"/>
      <c r="Z570" s="24"/>
      <c r="AA570" s="24"/>
      <c r="AB570" s="43"/>
      <c r="AC570" s="8"/>
    </row>
    <row r="571" spans="5:29" x14ac:dyDescent="0.3">
      <c r="E571" s="24"/>
      <c r="F571" s="24"/>
      <c r="G571" s="24"/>
      <c r="H571" s="43"/>
      <c r="I571" s="8"/>
      <c r="M571" s="43"/>
      <c r="O571" s="25"/>
      <c r="P571" s="24"/>
      <c r="Q571" s="24"/>
      <c r="R571" s="43"/>
      <c r="S571" s="8"/>
      <c r="W571" s="43"/>
      <c r="Y571" s="25"/>
      <c r="Z571" s="24"/>
      <c r="AA571" s="24"/>
      <c r="AB571" s="43"/>
      <c r="AC571" s="8"/>
    </row>
    <row r="572" spans="5:29" x14ac:dyDescent="0.3">
      <c r="E572" s="24"/>
      <c r="F572" s="24"/>
      <c r="G572" s="24"/>
      <c r="H572" s="43"/>
      <c r="I572" s="8"/>
      <c r="M572" s="43"/>
      <c r="O572" s="25"/>
      <c r="P572" s="24"/>
      <c r="Q572" s="24"/>
      <c r="R572" s="43"/>
      <c r="S572" s="8"/>
      <c r="W572" s="43"/>
      <c r="Y572" s="25"/>
      <c r="Z572" s="24"/>
      <c r="AA572" s="24"/>
      <c r="AB572" s="43"/>
      <c r="AC572" s="8"/>
    </row>
    <row r="573" spans="5:29" x14ac:dyDescent="0.3">
      <c r="E573" s="24"/>
      <c r="F573" s="24"/>
      <c r="G573" s="24"/>
      <c r="H573" s="43"/>
      <c r="I573" s="8"/>
      <c r="M573" s="43"/>
      <c r="O573" s="25"/>
      <c r="P573" s="24"/>
      <c r="Q573" s="24"/>
      <c r="R573" s="43"/>
      <c r="S573" s="8"/>
      <c r="W573" s="43"/>
      <c r="Y573" s="25"/>
      <c r="Z573" s="24"/>
      <c r="AA573" s="24"/>
      <c r="AB573" s="43"/>
      <c r="AC573" s="8"/>
    </row>
    <row r="574" spans="5:29" x14ac:dyDescent="0.3">
      <c r="E574" s="24"/>
      <c r="F574" s="24"/>
      <c r="G574" s="24"/>
      <c r="H574" s="43"/>
      <c r="I574" s="8"/>
      <c r="M574" s="43"/>
      <c r="O574" s="25"/>
      <c r="P574" s="24"/>
      <c r="Q574" s="24"/>
      <c r="R574" s="43"/>
      <c r="S574" s="8"/>
      <c r="W574" s="43"/>
      <c r="Y574" s="25"/>
      <c r="Z574" s="24"/>
      <c r="AA574" s="24"/>
      <c r="AB574" s="43"/>
      <c r="AC574" s="8"/>
    </row>
    <row r="575" spans="5:29" x14ac:dyDescent="0.3">
      <c r="E575" s="24"/>
      <c r="F575" s="24"/>
      <c r="G575" s="24"/>
      <c r="H575" s="43"/>
      <c r="I575" s="8"/>
      <c r="M575" s="43"/>
      <c r="O575" s="25"/>
      <c r="P575" s="24"/>
      <c r="Q575" s="24"/>
      <c r="R575" s="43"/>
      <c r="S575" s="8"/>
      <c r="W575" s="43"/>
      <c r="Y575" s="25"/>
      <c r="Z575" s="24"/>
      <c r="AA575" s="24"/>
      <c r="AB575" s="43"/>
      <c r="AC575" s="8"/>
    </row>
    <row r="576" spans="5:29" x14ac:dyDescent="0.3">
      <c r="E576" s="24"/>
      <c r="F576" s="24"/>
      <c r="G576" s="24"/>
      <c r="H576" s="43"/>
      <c r="I576" s="8"/>
      <c r="M576" s="43"/>
      <c r="O576" s="25"/>
      <c r="P576" s="24"/>
      <c r="Q576" s="24"/>
      <c r="R576" s="43"/>
      <c r="S576" s="8"/>
      <c r="W576" s="43"/>
      <c r="Y576" s="25"/>
      <c r="Z576" s="24"/>
      <c r="AA576" s="24"/>
      <c r="AB576" s="43"/>
      <c r="AC576" s="8"/>
    </row>
    <row r="577" spans="5:29" x14ac:dyDescent="0.3">
      <c r="E577" s="24"/>
      <c r="F577" s="24"/>
      <c r="G577" s="24"/>
      <c r="H577" s="43"/>
      <c r="I577" s="8"/>
      <c r="M577" s="43"/>
      <c r="O577" s="25"/>
      <c r="P577" s="24"/>
      <c r="Q577" s="24"/>
      <c r="R577" s="43"/>
      <c r="S577" s="8"/>
      <c r="W577" s="43"/>
      <c r="Y577" s="25"/>
      <c r="Z577" s="24"/>
      <c r="AA577" s="24"/>
      <c r="AB577" s="43"/>
      <c r="AC577" s="8"/>
    </row>
    <row r="578" spans="5:29" x14ac:dyDescent="0.3">
      <c r="E578" s="24"/>
      <c r="F578" s="24"/>
      <c r="G578" s="24"/>
      <c r="H578" s="43"/>
      <c r="I578" s="8"/>
      <c r="M578" s="43"/>
      <c r="O578" s="25"/>
      <c r="P578" s="24"/>
      <c r="Q578" s="24"/>
      <c r="R578" s="43"/>
      <c r="S578" s="8"/>
      <c r="W578" s="43"/>
      <c r="Y578" s="25"/>
      <c r="Z578" s="24"/>
      <c r="AA578" s="24"/>
      <c r="AB578" s="43"/>
      <c r="AC578" s="8"/>
    </row>
    <row r="579" spans="5:29" x14ac:dyDescent="0.3">
      <c r="E579" s="24"/>
      <c r="F579" s="24"/>
      <c r="G579" s="24"/>
      <c r="H579" s="43"/>
      <c r="I579" s="8"/>
      <c r="M579" s="43"/>
      <c r="O579" s="25"/>
      <c r="P579" s="24"/>
      <c r="Q579" s="24"/>
      <c r="R579" s="43"/>
      <c r="S579" s="8"/>
      <c r="W579" s="43"/>
      <c r="Y579" s="25"/>
      <c r="Z579" s="24"/>
      <c r="AA579" s="24"/>
      <c r="AB579" s="43"/>
      <c r="AC579" s="8"/>
    </row>
    <row r="580" spans="5:29" x14ac:dyDescent="0.3">
      <c r="E580" s="24"/>
      <c r="F580" s="24"/>
      <c r="G580" s="24"/>
      <c r="H580" s="43"/>
      <c r="I580" s="8"/>
      <c r="M580" s="43"/>
      <c r="O580" s="25"/>
      <c r="P580" s="24"/>
      <c r="Q580" s="24"/>
      <c r="R580" s="43"/>
      <c r="S580" s="8"/>
      <c r="W580" s="43"/>
      <c r="Y580" s="25"/>
      <c r="Z580" s="24"/>
      <c r="AA580" s="24"/>
      <c r="AB580" s="43"/>
      <c r="AC580" s="8"/>
    </row>
    <row r="581" spans="5:29" x14ac:dyDescent="0.3">
      <c r="E581" s="24"/>
      <c r="F581" s="24"/>
      <c r="G581" s="24"/>
      <c r="H581" s="43"/>
      <c r="I581" s="8"/>
      <c r="M581" s="43"/>
      <c r="O581" s="25"/>
      <c r="P581" s="24"/>
      <c r="Q581" s="24"/>
      <c r="R581" s="43"/>
      <c r="S581" s="8"/>
      <c r="W581" s="43"/>
      <c r="Y581" s="25"/>
      <c r="Z581" s="24"/>
      <c r="AA581" s="24"/>
      <c r="AB581" s="43"/>
      <c r="AC581" s="8"/>
    </row>
    <row r="582" spans="5:29" x14ac:dyDescent="0.3">
      <c r="E582" s="24"/>
      <c r="F582" s="24"/>
      <c r="G582" s="24"/>
      <c r="H582" s="43"/>
      <c r="I582" s="8"/>
      <c r="M582" s="43"/>
      <c r="O582" s="25"/>
      <c r="P582" s="24"/>
      <c r="Q582" s="24"/>
      <c r="R582" s="43"/>
      <c r="S582" s="8"/>
      <c r="W582" s="43"/>
      <c r="Y582" s="25"/>
      <c r="Z582" s="24"/>
      <c r="AA582" s="24"/>
      <c r="AB582" s="43"/>
      <c r="AC582" s="8"/>
    </row>
    <row r="583" spans="5:29" x14ac:dyDescent="0.3">
      <c r="E583" s="24"/>
      <c r="F583" s="24"/>
      <c r="G583" s="24"/>
      <c r="H583" s="43"/>
      <c r="I583" s="8"/>
      <c r="M583" s="43"/>
      <c r="O583" s="25"/>
      <c r="P583" s="24"/>
      <c r="Q583" s="24"/>
      <c r="R583" s="43"/>
      <c r="S583" s="8"/>
      <c r="W583" s="43"/>
      <c r="Y583" s="25"/>
      <c r="Z583" s="24"/>
      <c r="AA583" s="24"/>
      <c r="AB583" s="43"/>
      <c r="AC583" s="8"/>
    </row>
    <row r="584" spans="5:29" x14ac:dyDescent="0.3">
      <c r="E584" s="24"/>
      <c r="F584" s="24"/>
      <c r="G584" s="24"/>
      <c r="H584" s="43"/>
      <c r="I584" s="8"/>
      <c r="M584" s="43"/>
      <c r="O584" s="25"/>
      <c r="P584" s="24"/>
      <c r="Q584" s="24"/>
      <c r="R584" s="43"/>
      <c r="S584" s="8"/>
      <c r="W584" s="43"/>
      <c r="Y584" s="25"/>
      <c r="Z584" s="24"/>
      <c r="AA584" s="24"/>
      <c r="AB584" s="43"/>
      <c r="AC584" s="8"/>
    </row>
    <row r="585" spans="5:29" x14ac:dyDescent="0.3">
      <c r="E585" s="24"/>
      <c r="F585" s="24"/>
      <c r="G585" s="24"/>
      <c r="H585" s="43"/>
      <c r="I585" s="8"/>
      <c r="M585" s="43"/>
      <c r="O585" s="25"/>
      <c r="P585" s="24"/>
      <c r="Q585" s="24"/>
      <c r="R585" s="43"/>
      <c r="S585" s="8"/>
      <c r="W585" s="43"/>
      <c r="Y585" s="25"/>
      <c r="Z585" s="24"/>
      <c r="AA585" s="24"/>
      <c r="AB585" s="43"/>
      <c r="AC585" s="8"/>
    </row>
    <row r="586" spans="5:29" x14ac:dyDescent="0.3">
      <c r="E586" s="24"/>
      <c r="F586" s="24"/>
      <c r="G586" s="24"/>
      <c r="H586" s="43"/>
      <c r="I586" s="8"/>
      <c r="M586" s="43"/>
      <c r="O586" s="25"/>
      <c r="P586" s="24"/>
      <c r="Q586" s="24"/>
      <c r="R586" s="43"/>
      <c r="S586" s="8"/>
      <c r="W586" s="43"/>
      <c r="Y586" s="25"/>
      <c r="Z586" s="24"/>
      <c r="AA586" s="24"/>
      <c r="AB586" s="43"/>
      <c r="AC586" s="8"/>
    </row>
    <row r="587" spans="5:29" x14ac:dyDescent="0.3">
      <c r="E587" s="24"/>
      <c r="F587" s="24"/>
      <c r="G587" s="24"/>
      <c r="H587" s="43"/>
      <c r="I587" s="8"/>
      <c r="M587" s="43"/>
      <c r="O587" s="25"/>
      <c r="P587" s="24"/>
      <c r="Q587" s="24"/>
      <c r="R587" s="43"/>
      <c r="S587" s="8"/>
      <c r="W587" s="43"/>
      <c r="Y587" s="25"/>
      <c r="Z587" s="24"/>
      <c r="AA587" s="24"/>
      <c r="AB587" s="43"/>
      <c r="AC587" s="8"/>
    </row>
    <row r="588" spans="5:29" x14ac:dyDescent="0.3">
      <c r="E588" s="24"/>
      <c r="F588" s="24"/>
      <c r="G588" s="24"/>
      <c r="H588" s="43"/>
      <c r="I588" s="8"/>
      <c r="M588" s="43"/>
      <c r="O588" s="25"/>
      <c r="P588" s="24"/>
      <c r="Q588" s="24"/>
      <c r="R588" s="43"/>
      <c r="S588" s="8"/>
      <c r="W588" s="43"/>
      <c r="Y588" s="25"/>
      <c r="Z588" s="24"/>
      <c r="AA588" s="24"/>
      <c r="AB588" s="43"/>
      <c r="AC588" s="8"/>
    </row>
    <row r="589" spans="5:29" x14ac:dyDescent="0.3">
      <c r="E589" s="24"/>
      <c r="F589" s="24"/>
      <c r="G589" s="24"/>
      <c r="H589" s="43"/>
      <c r="I589" s="8"/>
      <c r="M589" s="43"/>
      <c r="O589" s="25"/>
      <c r="P589" s="24"/>
      <c r="Q589" s="24"/>
      <c r="R589" s="43"/>
      <c r="S589" s="8"/>
      <c r="W589" s="43"/>
      <c r="Y589" s="25"/>
      <c r="Z589" s="24"/>
      <c r="AA589" s="24"/>
      <c r="AB589" s="43"/>
      <c r="AC589" s="8"/>
    </row>
    <row r="590" spans="5:29" x14ac:dyDescent="0.3">
      <c r="E590" s="24"/>
      <c r="F590" s="24"/>
      <c r="G590" s="24"/>
      <c r="H590" s="43"/>
      <c r="I590" s="8"/>
      <c r="M590" s="43"/>
      <c r="O590" s="25"/>
      <c r="P590" s="24"/>
      <c r="Q590" s="24"/>
      <c r="R590" s="43"/>
      <c r="S590" s="8"/>
      <c r="W590" s="43"/>
      <c r="Y590" s="25"/>
      <c r="Z590" s="24"/>
      <c r="AA590" s="24"/>
      <c r="AB590" s="43"/>
      <c r="AC590" s="8"/>
    </row>
    <row r="591" spans="5:29" x14ac:dyDescent="0.3">
      <c r="E591" s="24"/>
      <c r="F591" s="24"/>
      <c r="G591" s="24"/>
      <c r="H591" s="43"/>
      <c r="I591" s="8"/>
      <c r="M591" s="43"/>
      <c r="O591" s="25"/>
      <c r="P591" s="24"/>
      <c r="Q591" s="24"/>
      <c r="R591" s="43"/>
      <c r="S591" s="8"/>
      <c r="W591" s="43"/>
      <c r="Y591" s="25"/>
      <c r="Z591" s="24"/>
      <c r="AA591" s="24"/>
      <c r="AB591" s="43"/>
      <c r="AC591" s="8"/>
    </row>
    <row r="592" spans="5:29" x14ac:dyDescent="0.3">
      <c r="E592" s="24"/>
      <c r="F592" s="24"/>
      <c r="G592" s="24"/>
      <c r="H592" s="43"/>
      <c r="I592" s="8"/>
      <c r="M592" s="43"/>
      <c r="O592" s="25"/>
      <c r="P592" s="24"/>
      <c r="Q592" s="24"/>
      <c r="R592" s="43"/>
      <c r="S592" s="8"/>
      <c r="W592" s="43"/>
      <c r="Y592" s="25"/>
      <c r="Z592" s="24"/>
      <c r="AA592" s="24"/>
      <c r="AB592" s="43"/>
      <c r="AC592" s="8"/>
    </row>
    <row r="593" spans="5:29" x14ac:dyDescent="0.3">
      <c r="E593" s="24"/>
      <c r="F593" s="24"/>
      <c r="G593" s="24"/>
      <c r="H593" s="43"/>
      <c r="I593" s="8"/>
      <c r="M593" s="43"/>
      <c r="O593" s="25"/>
      <c r="P593" s="24"/>
      <c r="Q593" s="24"/>
      <c r="R593" s="43"/>
      <c r="S593" s="8"/>
      <c r="W593" s="43"/>
      <c r="Y593" s="25"/>
      <c r="Z593" s="24"/>
      <c r="AA593" s="24"/>
      <c r="AB593" s="43"/>
      <c r="AC593" s="8"/>
    </row>
    <row r="594" spans="5:29" x14ac:dyDescent="0.3">
      <c r="E594" s="24"/>
      <c r="F594" s="24"/>
      <c r="G594" s="24"/>
      <c r="H594" s="43"/>
      <c r="I594" s="8"/>
      <c r="M594" s="43"/>
      <c r="O594" s="25"/>
      <c r="P594" s="24"/>
      <c r="Q594" s="24"/>
      <c r="R594" s="43"/>
      <c r="S594" s="8"/>
      <c r="W594" s="43"/>
      <c r="Y594" s="25"/>
      <c r="Z594" s="24"/>
      <c r="AA594" s="24"/>
      <c r="AB594" s="43"/>
      <c r="AC594" s="8"/>
    </row>
    <row r="595" spans="5:29" x14ac:dyDescent="0.3">
      <c r="E595" s="24"/>
      <c r="F595" s="24"/>
      <c r="G595" s="24"/>
      <c r="H595" s="43"/>
      <c r="I595" s="8"/>
      <c r="M595" s="43"/>
      <c r="O595" s="25"/>
      <c r="P595" s="24"/>
      <c r="Q595" s="24"/>
      <c r="R595" s="43"/>
      <c r="S595" s="8"/>
      <c r="W595" s="43"/>
      <c r="Y595" s="25"/>
      <c r="Z595" s="24"/>
      <c r="AA595" s="24"/>
      <c r="AB595" s="43"/>
      <c r="AC595" s="8"/>
    </row>
    <row r="596" spans="5:29" x14ac:dyDescent="0.3">
      <c r="E596" s="24"/>
      <c r="F596" s="24"/>
      <c r="G596" s="24"/>
      <c r="H596" s="43"/>
      <c r="I596" s="8"/>
      <c r="M596" s="43"/>
      <c r="O596" s="25"/>
      <c r="P596" s="24"/>
      <c r="Q596" s="24"/>
      <c r="R596" s="43"/>
      <c r="S596" s="8"/>
      <c r="W596" s="43"/>
      <c r="Y596" s="25"/>
      <c r="Z596" s="24"/>
      <c r="AA596" s="24"/>
      <c r="AB596" s="43"/>
      <c r="AC596" s="8"/>
    </row>
    <row r="597" spans="5:29" x14ac:dyDescent="0.3">
      <c r="E597" s="24"/>
      <c r="F597" s="24"/>
      <c r="G597" s="24"/>
      <c r="H597" s="43"/>
      <c r="I597" s="8"/>
      <c r="M597" s="43"/>
      <c r="O597" s="25"/>
      <c r="P597" s="24"/>
      <c r="Q597" s="24"/>
      <c r="R597" s="43"/>
      <c r="S597" s="8"/>
      <c r="W597" s="43"/>
      <c r="Y597" s="25"/>
      <c r="Z597" s="24"/>
      <c r="AA597" s="24"/>
      <c r="AB597" s="43"/>
      <c r="AC597" s="8"/>
    </row>
    <row r="598" spans="5:29" x14ac:dyDescent="0.3">
      <c r="E598" s="24"/>
      <c r="F598" s="24"/>
      <c r="G598" s="24"/>
      <c r="H598" s="43"/>
      <c r="I598" s="8"/>
      <c r="M598" s="43"/>
      <c r="O598" s="25"/>
      <c r="P598" s="24"/>
      <c r="Q598" s="24"/>
      <c r="R598" s="43"/>
      <c r="S598" s="8"/>
      <c r="W598" s="43"/>
      <c r="Y598" s="25"/>
      <c r="Z598" s="24"/>
      <c r="AA598" s="24"/>
      <c r="AB598" s="43"/>
      <c r="AC598" s="8"/>
    </row>
    <row r="599" spans="5:29" x14ac:dyDescent="0.3">
      <c r="E599" s="24"/>
      <c r="F599" s="24"/>
      <c r="G599" s="24"/>
      <c r="H599" s="43"/>
      <c r="I599" s="8"/>
      <c r="M599" s="43"/>
      <c r="O599" s="25"/>
      <c r="P599" s="24"/>
      <c r="Q599" s="24"/>
      <c r="R599" s="43"/>
      <c r="S599" s="8"/>
      <c r="W599" s="43"/>
      <c r="Y599" s="25"/>
      <c r="Z599" s="24"/>
      <c r="AA599" s="24"/>
      <c r="AB599" s="43"/>
      <c r="AC599" s="8"/>
    </row>
    <row r="600" spans="5:29" x14ac:dyDescent="0.3">
      <c r="E600" s="24"/>
      <c r="F600" s="24"/>
      <c r="G600" s="24"/>
      <c r="H600" s="43"/>
      <c r="I600" s="8"/>
      <c r="M600" s="43"/>
      <c r="O600" s="25"/>
      <c r="P600" s="24"/>
      <c r="Q600" s="24"/>
      <c r="R600" s="43"/>
      <c r="S600" s="8"/>
      <c r="W600" s="43"/>
      <c r="Y600" s="25"/>
      <c r="Z600" s="24"/>
      <c r="AA600" s="24"/>
      <c r="AB600" s="43"/>
      <c r="AC600" s="8"/>
    </row>
    <row r="601" spans="5:29" x14ac:dyDescent="0.3">
      <c r="E601" s="24"/>
      <c r="F601" s="24"/>
      <c r="G601" s="24"/>
      <c r="H601" s="43"/>
      <c r="I601" s="8"/>
      <c r="M601" s="43"/>
      <c r="O601" s="25"/>
      <c r="P601" s="24"/>
      <c r="Q601" s="24"/>
      <c r="R601" s="43"/>
      <c r="S601" s="8"/>
      <c r="W601" s="43"/>
      <c r="Y601" s="25"/>
      <c r="Z601" s="24"/>
      <c r="AA601" s="24"/>
      <c r="AB601" s="43"/>
      <c r="AC601" s="8"/>
    </row>
    <row r="602" spans="5:29" x14ac:dyDescent="0.3">
      <c r="E602" s="24"/>
      <c r="F602" s="24"/>
      <c r="G602" s="24"/>
      <c r="H602" s="43"/>
      <c r="I602" s="8"/>
      <c r="M602" s="43"/>
      <c r="O602" s="25"/>
      <c r="P602" s="24"/>
      <c r="Q602" s="24"/>
      <c r="R602" s="43"/>
      <c r="S602" s="8"/>
      <c r="W602" s="43"/>
      <c r="Y602" s="25"/>
      <c r="Z602" s="24"/>
      <c r="AA602" s="24"/>
      <c r="AB602" s="43"/>
      <c r="AC602" s="8"/>
    </row>
    <row r="603" spans="5:29" x14ac:dyDescent="0.3">
      <c r="E603" s="24"/>
      <c r="F603" s="24"/>
      <c r="G603" s="24"/>
      <c r="H603" s="43"/>
      <c r="I603" s="8"/>
      <c r="M603" s="43"/>
      <c r="O603" s="25"/>
      <c r="P603" s="24"/>
      <c r="Q603" s="24"/>
      <c r="R603" s="43"/>
      <c r="S603" s="8"/>
      <c r="W603" s="43"/>
      <c r="Y603" s="25"/>
      <c r="Z603" s="24"/>
      <c r="AA603" s="24"/>
      <c r="AB603" s="43"/>
      <c r="AC603" s="8"/>
    </row>
    <row r="604" spans="5:29" x14ac:dyDescent="0.3">
      <c r="E604" s="24"/>
      <c r="F604" s="24"/>
      <c r="G604" s="24"/>
      <c r="H604" s="43"/>
      <c r="I604" s="8"/>
      <c r="M604" s="43"/>
      <c r="O604" s="25"/>
      <c r="P604" s="24"/>
      <c r="Q604" s="24"/>
      <c r="R604" s="43"/>
      <c r="S604" s="8"/>
      <c r="W604" s="43"/>
      <c r="Y604" s="25"/>
      <c r="Z604" s="24"/>
      <c r="AA604" s="24"/>
      <c r="AB604" s="43"/>
      <c r="AC604" s="8"/>
    </row>
    <row r="605" spans="5:29" x14ac:dyDescent="0.3">
      <c r="E605" s="24"/>
      <c r="F605" s="24"/>
      <c r="G605" s="24"/>
      <c r="H605" s="43"/>
      <c r="I605" s="8"/>
      <c r="M605" s="43"/>
      <c r="O605" s="25"/>
      <c r="P605" s="24"/>
      <c r="Q605" s="24"/>
      <c r="R605" s="43"/>
      <c r="S605" s="8"/>
      <c r="W605" s="43"/>
      <c r="Y605" s="25"/>
      <c r="Z605" s="24"/>
      <c r="AA605" s="24"/>
      <c r="AB605" s="43"/>
      <c r="AC605" s="8"/>
    </row>
    <row r="606" spans="5:29" x14ac:dyDescent="0.3">
      <c r="E606" s="24"/>
      <c r="F606" s="24"/>
      <c r="G606" s="24"/>
      <c r="H606" s="43"/>
      <c r="I606" s="8"/>
      <c r="M606" s="43"/>
      <c r="O606" s="25"/>
      <c r="P606" s="24"/>
      <c r="Q606" s="24"/>
      <c r="R606" s="43"/>
      <c r="S606" s="8"/>
      <c r="W606" s="43"/>
      <c r="Y606" s="25"/>
      <c r="Z606" s="24"/>
      <c r="AA606" s="24"/>
      <c r="AB606" s="43"/>
      <c r="AC606" s="8"/>
    </row>
    <row r="607" spans="5:29" x14ac:dyDescent="0.3">
      <c r="E607" s="24"/>
      <c r="F607" s="24"/>
      <c r="G607" s="24"/>
      <c r="H607" s="43"/>
      <c r="I607" s="8"/>
      <c r="M607" s="43"/>
      <c r="O607" s="25"/>
      <c r="P607" s="24"/>
      <c r="Q607" s="24"/>
      <c r="R607" s="43"/>
      <c r="S607" s="8"/>
      <c r="W607" s="43"/>
      <c r="Y607" s="25"/>
      <c r="Z607" s="24"/>
      <c r="AA607" s="24"/>
      <c r="AB607" s="43"/>
      <c r="AC607" s="8"/>
    </row>
    <row r="608" spans="5:29" x14ac:dyDescent="0.3">
      <c r="E608" s="24"/>
      <c r="F608" s="24"/>
      <c r="G608" s="24"/>
      <c r="H608" s="43"/>
      <c r="I608" s="8"/>
      <c r="M608" s="43"/>
      <c r="O608" s="25"/>
      <c r="P608" s="24"/>
      <c r="Q608" s="24"/>
      <c r="R608" s="43"/>
      <c r="S608" s="8"/>
      <c r="W608" s="43"/>
      <c r="Y608" s="25"/>
      <c r="Z608" s="24"/>
      <c r="AA608" s="24"/>
      <c r="AB608" s="43"/>
      <c r="AC608" s="8"/>
    </row>
    <row r="609" spans="5:29" x14ac:dyDescent="0.3">
      <c r="E609" s="24"/>
      <c r="F609" s="24"/>
      <c r="G609" s="24"/>
      <c r="H609" s="43"/>
      <c r="I609" s="8"/>
      <c r="M609" s="43"/>
      <c r="O609" s="25"/>
      <c r="P609" s="24"/>
      <c r="Q609" s="24"/>
      <c r="R609" s="43"/>
      <c r="S609" s="8"/>
      <c r="W609" s="43"/>
      <c r="Y609" s="25"/>
      <c r="Z609" s="24"/>
      <c r="AA609" s="24"/>
      <c r="AB609" s="43"/>
      <c r="AC609" s="8"/>
    </row>
    <row r="610" spans="5:29" x14ac:dyDescent="0.3">
      <c r="E610" s="24"/>
      <c r="F610" s="24"/>
      <c r="G610" s="24"/>
      <c r="H610" s="43"/>
      <c r="I610" s="8"/>
      <c r="M610" s="43"/>
      <c r="O610" s="25"/>
      <c r="P610" s="24"/>
      <c r="Q610" s="24"/>
      <c r="R610" s="43"/>
      <c r="S610" s="8"/>
      <c r="W610" s="43"/>
      <c r="Y610" s="25"/>
      <c r="Z610" s="24"/>
      <c r="AA610" s="24"/>
      <c r="AB610" s="43"/>
      <c r="AC610" s="8"/>
    </row>
    <row r="611" spans="5:29" x14ac:dyDescent="0.3">
      <c r="E611" s="24"/>
      <c r="F611" s="24"/>
      <c r="G611" s="24"/>
      <c r="H611" s="43"/>
      <c r="I611" s="8"/>
      <c r="M611" s="43"/>
      <c r="O611" s="25"/>
      <c r="P611" s="24"/>
      <c r="Q611" s="24"/>
      <c r="R611" s="43"/>
      <c r="S611" s="8"/>
      <c r="W611" s="43"/>
      <c r="Y611" s="25"/>
      <c r="Z611" s="24"/>
      <c r="AA611" s="24"/>
      <c r="AB611" s="43"/>
      <c r="AC611" s="8"/>
    </row>
    <row r="612" spans="5:29" x14ac:dyDescent="0.3">
      <c r="E612" s="24"/>
      <c r="F612" s="24"/>
      <c r="G612" s="24"/>
      <c r="H612" s="43"/>
      <c r="I612" s="8"/>
      <c r="M612" s="43"/>
      <c r="O612" s="25"/>
      <c r="P612" s="24"/>
      <c r="Q612" s="24"/>
      <c r="R612" s="43"/>
      <c r="S612" s="8"/>
      <c r="W612" s="43"/>
      <c r="Y612" s="25"/>
      <c r="Z612" s="24"/>
      <c r="AA612" s="24"/>
      <c r="AB612" s="43"/>
      <c r="AC612" s="8"/>
    </row>
    <row r="613" spans="5:29" x14ac:dyDescent="0.3">
      <c r="E613" s="24"/>
      <c r="F613" s="24"/>
      <c r="G613" s="24"/>
      <c r="H613" s="43"/>
      <c r="I613" s="8"/>
      <c r="M613" s="43"/>
      <c r="O613" s="25"/>
      <c r="P613" s="24"/>
      <c r="Q613" s="24"/>
      <c r="R613" s="43"/>
      <c r="S613" s="8"/>
      <c r="W613" s="43"/>
      <c r="Y613" s="25"/>
      <c r="Z613" s="24"/>
      <c r="AA613" s="24"/>
      <c r="AB613" s="43"/>
      <c r="AC613" s="8"/>
    </row>
    <row r="614" spans="5:29" x14ac:dyDescent="0.3">
      <c r="E614" s="24"/>
      <c r="F614" s="24"/>
      <c r="G614" s="24"/>
      <c r="H614" s="43"/>
      <c r="I614" s="8"/>
      <c r="M614" s="43"/>
      <c r="O614" s="25"/>
      <c r="P614" s="24"/>
      <c r="Q614" s="24"/>
      <c r="R614" s="43"/>
      <c r="S614" s="8"/>
      <c r="W614" s="43"/>
      <c r="Y614" s="25"/>
      <c r="Z614" s="24"/>
      <c r="AA614" s="24"/>
      <c r="AB614" s="43"/>
      <c r="AC614" s="8"/>
    </row>
    <row r="615" spans="5:29" x14ac:dyDescent="0.3">
      <c r="E615" s="24"/>
      <c r="F615" s="24"/>
      <c r="G615" s="24"/>
      <c r="H615" s="43"/>
      <c r="I615" s="8"/>
      <c r="M615" s="43"/>
      <c r="O615" s="25"/>
      <c r="P615" s="24"/>
      <c r="Q615" s="24"/>
      <c r="R615" s="43"/>
      <c r="S615" s="8"/>
      <c r="W615" s="43"/>
      <c r="Y615" s="25"/>
      <c r="Z615" s="24"/>
      <c r="AA615" s="24"/>
      <c r="AB615" s="43"/>
      <c r="AC615" s="8"/>
    </row>
    <row r="616" spans="5:29" x14ac:dyDescent="0.3">
      <c r="E616" s="24"/>
      <c r="F616" s="24"/>
      <c r="G616" s="24"/>
      <c r="H616" s="43"/>
      <c r="I616" s="8"/>
      <c r="M616" s="43"/>
      <c r="O616" s="25"/>
      <c r="P616" s="24"/>
      <c r="Q616" s="24"/>
      <c r="R616" s="43"/>
      <c r="S616" s="8"/>
      <c r="W616" s="43"/>
      <c r="Y616" s="25"/>
      <c r="Z616" s="24"/>
      <c r="AA616" s="24"/>
      <c r="AB616" s="43"/>
      <c r="AC616" s="8"/>
    </row>
    <row r="617" spans="5:29" x14ac:dyDescent="0.3">
      <c r="E617" s="24"/>
      <c r="F617" s="24"/>
      <c r="G617" s="24"/>
      <c r="H617" s="43"/>
      <c r="I617" s="8"/>
      <c r="M617" s="43"/>
      <c r="O617" s="25"/>
      <c r="P617" s="24"/>
      <c r="Q617" s="24"/>
      <c r="R617" s="43"/>
      <c r="S617" s="8"/>
      <c r="W617" s="43"/>
      <c r="Y617" s="25"/>
      <c r="Z617" s="24"/>
      <c r="AA617" s="24"/>
      <c r="AB617" s="43"/>
      <c r="AC617" s="8"/>
    </row>
    <row r="618" spans="5:29" x14ac:dyDescent="0.3">
      <c r="E618" s="24"/>
      <c r="F618" s="24"/>
      <c r="G618" s="24"/>
      <c r="H618" s="43"/>
      <c r="I618" s="8"/>
      <c r="M618" s="43"/>
      <c r="O618" s="25"/>
      <c r="P618" s="24"/>
      <c r="Q618" s="24"/>
      <c r="R618" s="43"/>
      <c r="S618" s="8"/>
      <c r="W618" s="43"/>
      <c r="Y618" s="25"/>
      <c r="Z618" s="24"/>
      <c r="AA618" s="24"/>
      <c r="AB618" s="43"/>
      <c r="AC618" s="8"/>
    </row>
    <row r="619" spans="5:29" x14ac:dyDescent="0.3">
      <c r="E619" s="24"/>
      <c r="F619" s="24"/>
      <c r="G619" s="24"/>
      <c r="H619" s="43"/>
      <c r="I619" s="8"/>
      <c r="M619" s="43"/>
      <c r="O619" s="25"/>
      <c r="P619" s="24"/>
      <c r="Q619" s="24"/>
      <c r="R619" s="43"/>
      <c r="S619" s="8"/>
      <c r="W619" s="43"/>
      <c r="Y619" s="25"/>
      <c r="Z619" s="24"/>
      <c r="AA619" s="24"/>
      <c r="AB619" s="43"/>
      <c r="AC619" s="8"/>
    </row>
    <row r="620" spans="5:29" x14ac:dyDescent="0.3">
      <c r="E620" s="24"/>
      <c r="F620" s="24"/>
      <c r="G620" s="24"/>
      <c r="H620" s="43"/>
      <c r="I620" s="8"/>
      <c r="M620" s="43"/>
      <c r="O620" s="25"/>
      <c r="P620" s="24"/>
      <c r="Q620" s="24"/>
      <c r="R620" s="43"/>
      <c r="S620" s="8"/>
      <c r="W620" s="43"/>
      <c r="Y620" s="25"/>
      <c r="Z620" s="24"/>
      <c r="AA620" s="24"/>
      <c r="AB620" s="43"/>
      <c r="AC620" s="8"/>
    </row>
    <row r="621" spans="5:29" x14ac:dyDescent="0.3">
      <c r="E621" s="24"/>
      <c r="F621" s="24"/>
      <c r="G621" s="24"/>
      <c r="H621" s="43"/>
      <c r="I621" s="8"/>
      <c r="M621" s="43"/>
      <c r="O621" s="25"/>
      <c r="P621" s="24"/>
      <c r="Q621" s="24"/>
      <c r="R621" s="43"/>
      <c r="S621" s="8"/>
      <c r="W621" s="43"/>
      <c r="Y621" s="25"/>
      <c r="Z621" s="24"/>
      <c r="AA621" s="24"/>
      <c r="AB621" s="43"/>
      <c r="AC621" s="8"/>
    </row>
    <row r="622" spans="5:29" x14ac:dyDescent="0.3">
      <c r="E622" s="24"/>
      <c r="F622" s="24"/>
      <c r="G622" s="24"/>
      <c r="H622" s="43"/>
      <c r="I622" s="8"/>
      <c r="M622" s="43"/>
      <c r="O622" s="25"/>
      <c r="P622" s="24"/>
      <c r="Q622" s="24"/>
      <c r="R622" s="43"/>
      <c r="S622" s="8"/>
      <c r="W622" s="43"/>
      <c r="Y622" s="25"/>
      <c r="Z622" s="24"/>
      <c r="AA622" s="24"/>
      <c r="AB622" s="43"/>
      <c r="AC622" s="8"/>
    </row>
    <row r="623" spans="5:29" x14ac:dyDescent="0.3">
      <c r="E623" s="24"/>
      <c r="F623" s="24"/>
      <c r="G623" s="24"/>
      <c r="H623" s="43"/>
      <c r="I623" s="8"/>
      <c r="M623" s="43"/>
      <c r="O623" s="25"/>
      <c r="P623" s="24"/>
      <c r="Q623" s="24"/>
      <c r="R623" s="43"/>
      <c r="S623" s="8"/>
      <c r="W623" s="43"/>
      <c r="Y623" s="25"/>
      <c r="Z623" s="24"/>
      <c r="AA623" s="24"/>
      <c r="AB623" s="43"/>
      <c r="AC623" s="8"/>
    </row>
    <row r="624" spans="5:29" x14ac:dyDescent="0.3">
      <c r="E624" s="24"/>
      <c r="F624" s="24"/>
      <c r="G624" s="24"/>
      <c r="H624" s="43"/>
      <c r="I624" s="8"/>
      <c r="M624" s="43"/>
      <c r="O624" s="25"/>
      <c r="P624" s="24"/>
      <c r="Q624" s="24"/>
      <c r="R624" s="43"/>
      <c r="S624" s="8"/>
      <c r="W624" s="43"/>
      <c r="Y624" s="25"/>
      <c r="Z624" s="24"/>
      <c r="AA624" s="24"/>
      <c r="AB624" s="43"/>
      <c r="AC624" s="8"/>
    </row>
    <row r="625" spans="5:29" x14ac:dyDescent="0.3">
      <c r="E625" s="24"/>
      <c r="F625" s="24"/>
      <c r="G625" s="24"/>
      <c r="H625" s="43"/>
      <c r="I625" s="8"/>
      <c r="M625" s="43"/>
      <c r="O625" s="25"/>
      <c r="P625" s="24"/>
      <c r="Q625" s="24"/>
      <c r="R625" s="43"/>
      <c r="S625" s="8"/>
      <c r="W625" s="43"/>
      <c r="Y625" s="25"/>
      <c r="Z625" s="24"/>
      <c r="AA625" s="24"/>
      <c r="AB625" s="43"/>
      <c r="AC625" s="8"/>
    </row>
    <row r="626" spans="5:29" x14ac:dyDescent="0.3">
      <c r="E626" s="24"/>
      <c r="F626" s="24"/>
      <c r="G626" s="24"/>
      <c r="H626" s="43"/>
      <c r="I626" s="8"/>
      <c r="M626" s="43"/>
      <c r="O626" s="25"/>
      <c r="P626" s="24"/>
      <c r="Q626" s="24"/>
      <c r="R626" s="43"/>
      <c r="S626" s="8"/>
      <c r="W626" s="43"/>
      <c r="Y626" s="25"/>
      <c r="Z626" s="24"/>
      <c r="AA626" s="24"/>
      <c r="AB626" s="43"/>
      <c r="AC626" s="8"/>
    </row>
    <row r="627" spans="5:29" x14ac:dyDescent="0.3">
      <c r="E627" s="24"/>
      <c r="F627" s="24"/>
      <c r="G627" s="24"/>
      <c r="H627" s="43"/>
      <c r="I627" s="8"/>
      <c r="M627" s="43"/>
      <c r="O627" s="25"/>
      <c r="P627" s="24"/>
      <c r="Q627" s="24"/>
      <c r="R627" s="43"/>
      <c r="S627" s="8"/>
      <c r="W627" s="43"/>
      <c r="Y627" s="25"/>
      <c r="Z627" s="24"/>
      <c r="AA627" s="24"/>
      <c r="AB627" s="43"/>
      <c r="AC627" s="8"/>
    </row>
    <row r="628" spans="5:29" x14ac:dyDescent="0.3">
      <c r="E628" s="24"/>
      <c r="F628" s="24"/>
      <c r="G628" s="24"/>
      <c r="H628" s="43"/>
      <c r="I628" s="8"/>
      <c r="M628" s="43"/>
      <c r="O628" s="25"/>
      <c r="P628" s="24"/>
      <c r="Q628" s="24"/>
      <c r="R628" s="43"/>
      <c r="S628" s="8"/>
      <c r="W628" s="43"/>
      <c r="Y628" s="25"/>
      <c r="Z628" s="24"/>
      <c r="AA628" s="24"/>
      <c r="AB628" s="43"/>
      <c r="AC628" s="8"/>
    </row>
    <row r="629" spans="5:29" x14ac:dyDescent="0.3">
      <c r="E629" s="24"/>
      <c r="F629" s="24"/>
      <c r="G629" s="24"/>
      <c r="H629" s="43"/>
      <c r="I629" s="8"/>
      <c r="M629" s="43"/>
      <c r="O629" s="25"/>
      <c r="P629" s="24"/>
      <c r="Q629" s="24"/>
      <c r="R629" s="43"/>
      <c r="S629" s="8"/>
      <c r="W629" s="43"/>
      <c r="Y629" s="25"/>
      <c r="Z629" s="24"/>
      <c r="AA629" s="24"/>
      <c r="AB629" s="43"/>
      <c r="AC629" s="8"/>
    </row>
    <row r="630" spans="5:29" x14ac:dyDescent="0.3">
      <c r="E630" s="24"/>
      <c r="F630" s="24"/>
      <c r="G630" s="24"/>
      <c r="H630" s="43"/>
      <c r="I630" s="8"/>
      <c r="M630" s="43"/>
      <c r="O630" s="25"/>
      <c r="P630" s="24"/>
      <c r="Q630" s="24"/>
      <c r="R630" s="43"/>
      <c r="S630" s="8"/>
      <c r="W630" s="43"/>
      <c r="Y630" s="25"/>
      <c r="Z630" s="24"/>
      <c r="AA630" s="24"/>
      <c r="AB630" s="43"/>
      <c r="AC630" s="8"/>
    </row>
    <row r="631" spans="5:29" x14ac:dyDescent="0.3">
      <c r="E631" s="24"/>
      <c r="F631" s="24"/>
      <c r="G631" s="24"/>
      <c r="H631" s="43"/>
      <c r="I631" s="8"/>
      <c r="M631" s="43"/>
      <c r="O631" s="25"/>
      <c r="P631" s="24"/>
      <c r="Q631" s="24"/>
      <c r="R631" s="43"/>
      <c r="S631" s="8"/>
      <c r="W631" s="43"/>
      <c r="Y631" s="25"/>
      <c r="Z631" s="24"/>
      <c r="AA631" s="24"/>
      <c r="AB631" s="43"/>
      <c r="AC631" s="8"/>
    </row>
    <row r="632" spans="5:29" x14ac:dyDescent="0.3">
      <c r="E632" s="24"/>
      <c r="F632" s="24"/>
      <c r="G632" s="24"/>
      <c r="H632" s="43"/>
      <c r="I632" s="8"/>
      <c r="M632" s="43"/>
      <c r="O632" s="25"/>
      <c r="P632" s="24"/>
      <c r="Q632" s="24"/>
      <c r="R632" s="43"/>
      <c r="S632" s="8"/>
      <c r="W632" s="43"/>
      <c r="Y632" s="25"/>
      <c r="Z632" s="24"/>
      <c r="AA632" s="24"/>
      <c r="AB632" s="43"/>
      <c r="AC632" s="8"/>
    </row>
    <row r="633" spans="5:29" x14ac:dyDescent="0.3">
      <c r="E633" s="24"/>
      <c r="F633" s="24"/>
      <c r="G633" s="24"/>
      <c r="H633" s="43"/>
      <c r="I633" s="8"/>
      <c r="M633" s="43"/>
      <c r="O633" s="25"/>
      <c r="P633" s="24"/>
      <c r="Q633" s="24"/>
      <c r="R633" s="43"/>
      <c r="S633" s="8"/>
      <c r="W633" s="43"/>
      <c r="Y633" s="25"/>
      <c r="Z633" s="24"/>
      <c r="AA633" s="24"/>
      <c r="AB633" s="43"/>
      <c r="AC633" s="8"/>
    </row>
    <row r="634" spans="5:29" x14ac:dyDescent="0.3">
      <c r="E634" s="24"/>
      <c r="F634" s="24"/>
      <c r="G634" s="24"/>
      <c r="H634" s="43"/>
      <c r="I634" s="8"/>
      <c r="M634" s="43"/>
      <c r="O634" s="25"/>
      <c r="P634" s="24"/>
      <c r="Q634" s="24"/>
      <c r="R634" s="43"/>
      <c r="S634" s="8"/>
      <c r="W634" s="43"/>
      <c r="Y634" s="25"/>
      <c r="Z634" s="24"/>
      <c r="AA634" s="24"/>
      <c r="AB634" s="43"/>
      <c r="AC634" s="8"/>
    </row>
    <row r="635" spans="5:29" x14ac:dyDescent="0.3">
      <c r="E635" s="24"/>
      <c r="F635" s="24"/>
      <c r="G635" s="24"/>
      <c r="H635" s="43"/>
      <c r="I635" s="8"/>
      <c r="M635" s="43"/>
      <c r="O635" s="25"/>
      <c r="P635" s="24"/>
      <c r="Q635" s="24"/>
      <c r="R635" s="43"/>
      <c r="S635" s="8"/>
      <c r="W635" s="43"/>
      <c r="Y635" s="25"/>
      <c r="Z635" s="24"/>
      <c r="AA635" s="24"/>
      <c r="AB635" s="43"/>
      <c r="AC635" s="8"/>
    </row>
    <row r="636" spans="5:29" x14ac:dyDescent="0.3">
      <c r="E636" s="24"/>
      <c r="F636" s="24"/>
      <c r="G636" s="24"/>
      <c r="H636" s="43"/>
      <c r="I636" s="8"/>
      <c r="M636" s="43"/>
      <c r="O636" s="25"/>
      <c r="P636" s="24"/>
      <c r="Q636" s="24"/>
      <c r="R636" s="43"/>
      <c r="S636" s="8"/>
      <c r="W636" s="43"/>
      <c r="Y636" s="25"/>
      <c r="Z636" s="24"/>
      <c r="AA636" s="24"/>
      <c r="AB636" s="43"/>
      <c r="AC636" s="8"/>
    </row>
    <row r="637" spans="5:29" x14ac:dyDescent="0.3">
      <c r="E637" s="24"/>
      <c r="F637" s="24"/>
      <c r="G637" s="24"/>
      <c r="H637" s="43"/>
      <c r="I637" s="8"/>
      <c r="M637" s="43"/>
      <c r="O637" s="25"/>
      <c r="P637" s="24"/>
      <c r="Q637" s="24"/>
      <c r="R637" s="43"/>
      <c r="S637" s="8"/>
      <c r="W637" s="43"/>
      <c r="Y637" s="25"/>
      <c r="Z637" s="24"/>
      <c r="AA637" s="24"/>
      <c r="AB637" s="43"/>
      <c r="AC637" s="8"/>
    </row>
    <row r="638" spans="5:29" x14ac:dyDescent="0.3">
      <c r="E638" s="24"/>
      <c r="F638" s="24"/>
      <c r="G638" s="24"/>
      <c r="H638" s="43"/>
      <c r="I638" s="8"/>
      <c r="M638" s="43"/>
      <c r="O638" s="25"/>
      <c r="P638" s="24"/>
      <c r="Q638" s="24"/>
      <c r="R638" s="43"/>
      <c r="S638" s="8"/>
      <c r="W638" s="43"/>
      <c r="Y638" s="25"/>
      <c r="Z638" s="24"/>
      <c r="AA638" s="24"/>
      <c r="AB638" s="43"/>
      <c r="AC638" s="8"/>
    </row>
    <row r="639" spans="5:29" x14ac:dyDescent="0.3">
      <c r="E639" s="24"/>
      <c r="F639" s="24"/>
      <c r="G639" s="24"/>
      <c r="H639" s="43"/>
      <c r="I639" s="8"/>
      <c r="M639" s="43"/>
      <c r="O639" s="25"/>
      <c r="P639" s="24"/>
      <c r="Q639" s="24"/>
      <c r="R639" s="43"/>
      <c r="S639" s="8"/>
      <c r="W639" s="43"/>
      <c r="Y639" s="25"/>
      <c r="Z639" s="24"/>
      <c r="AA639" s="24"/>
      <c r="AB639" s="43"/>
      <c r="AC639" s="8"/>
    </row>
    <row r="640" spans="5:29" x14ac:dyDescent="0.3">
      <c r="E640" s="24"/>
      <c r="F640" s="24"/>
      <c r="G640" s="24"/>
      <c r="H640" s="43"/>
      <c r="I640" s="8"/>
      <c r="M640" s="43"/>
      <c r="O640" s="25"/>
      <c r="P640" s="24"/>
      <c r="Q640" s="24"/>
      <c r="R640" s="43"/>
      <c r="S640" s="8"/>
      <c r="W640" s="43"/>
      <c r="Y640" s="25"/>
      <c r="Z640" s="24"/>
      <c r="AA640" s="24"/>
      <c r="AB640" s="43"/>
      <c r="AC640" s="8"/>
    </row>
    <row r="641" spans="5:29" x14ac:dyDescent="0.3">
      <c r="E641" s="24"/>
      <c r="F641" s="24"/>
      <c r="G641" s="24"/>
      <c r="H641" s="43"/>
      <c r="I641" s="8"/>
      <c r="M641" s="43"/>
      <c r="O641" s="25"/>
      <c r="P641" s="24"/>
      <c r="Q641" s="24"/>
      <c r="R641" s="43"/>
      <c r="S641" s="8"/>
      <c r="W641" s="43"/>
      <c r="Y641" s="25"/>
      <c r="Z641" s="24"/>
      <c r="AA641" s="24"/>
      <c r="AB641" s="43"/>
      <c r="AC641" s="8"/>
    </row>
    <row r="642" spans="5:29" x14ac:dyDescent="0.3">
      <c r="E642" s="24"/>
      <c r="F642" s="24"/>
      <c r="G642" s="24"/>
      <c r="H642" s="43"/>
      <c r="I642" s="8"/>
      <c r="M642" s="43"/>
      <c r="O642" s="25"/>
      <c r="P642" s="24"/>
      <c r="Q642" s="24"/>
      <c r="R642" s="43"/>
      <c r="S642" s="8"/>
      <c r="W642" s="43"/>
      <c r="Y642" s="25"/>
      <c r="Z642" s="24"/>
      <c r="AA642" s="24"/>
      <c r="AB642" s="43"/>
      <c r="AC642" s="8"/>
    </row>
    <row r="643" spans="5:29" x14ac:dyDescent="0.3">
      <c r="E643" s="24"/>
      <c r="F643" s="24"/>
      <c r="G643" s="24"/>
      <c r="H643" s="43"/>
      <c r="I643" s="8"/>
      <c r="M643" s="43"/>
      <c r="O643" s="25"/>
      <c r="P643" s="24"/>
      <c r="Q643" s="24"/>
      <c r="R643" s="43"/>
      <c r="S643" s="8"/>
      <c r="W643" s="43"/>
      <c r="Y643" s="25"/>
      <c r="Z643" s="24"/>
      <c r="AA643" s="24"/>
      <c r="AB643" s="43"/>
      <c r="AC643" s="8"/>
    </row>
    <row r="644" spans="5:29" x14ac:dyDescent="0.3">
      <c r="E644" s="24"/>
      <c r="F644" s="24"/>
      <c r="G644" s="24"/>
      <c r="H644" s="43"/>
      <c r="I644" s="8"/>
      <c r="M644" s="43"/>
      <c r="O644" s="25"/>
      <c r="P644" s="24"/>
      <c r="Q644" s="24"/>
      <c r="R644" s="43"/>
      <c r="S644" s="8"/>
      <c r="W644" s="43"/>
      <c r="Y644" s="25"/>
      <c r="Z644" s="24"/>
      <c r="AA644" s="24"/>
      <c r="AB644" s="43"/>
      <c r="AC644" s="8"/>
    </row>
    <row r="645" spans="5:29" x14ac:dyDescent="0.3">
      <c r="E645" s="24"/>
      <c r="F645" s="24"/>
      <c r="G645" s="24"/>
      <c r="H645" s="43"/>
      <c r="I645" s="8"/>
      <c r="M645" s="43"/>
      <c r="O645" s="25"/>
      <c r="P645" s="24"/>
      <c r="Q645" s="24"/>
      <c r="R645" s="43"/>
      <c r="S645" s="8"/>
      <c r="W645" s="43"/>
      <c r="Y645" s="25"/>
      <c r="Z645" s="24"/>
      <c r="AA645" s="24"/>
      <c r="AB645" s="43"/>
      <c r="AC645" s="8"/>
    </row>
    <row r="646" spans="5:29" x14ac:dyDescent="0.3">
      <c r="E646" s="24"/>
      <c r="F646" s="24"/>
      <c r="G646" s="24"/>
      <c r="H646" s="43"/>
      <c r="I646" s="8"/>
      <c r="M646" s="43"/>
      <c r="O646" s="25"/>
      <c r="P646" s="24"/>
      <c r="Q646" s="24"/>
      <c r="R646" s="43"/>
      <c r="S646" s="8"/>
      <c r="W646" s="43"/>
      <c r="Y646" s="25"/>
      <c r="Z646" s="24"/>
      <c r="AA646" s="24"/>
      <c r="AB646" s="43"/>
      <c r="AC646" s="8"/>
    </row>
    <row r="647" spans="5:29" x14ac:dyDescent="0.3">
      <c r="E647" s="24"/>
      <c r="F647" s="24"/>
      <c r="G647" s="24"/>
      <c r="H647" s="43"/>
      <c r="I647" s="8"/>
      <c r="M647" s="43"/>
      <c r="O647" s="25"/>
      <c r="P647" s="24"/>
      <c r="Q647" s="24"/>
      <c r="R647" s="43"/>
      <c r="S647" s="8"/>
      <c r="W647" s="43"/>
      <c r="Y647" s="25"/>
      <c r="Z647" s="24"/>
      <c r="AA647" s="24"/>
      <c r="AB647" s="43"/>
      <c r="AC647" s="8"/>
    </row>
    <row r="648" spans="5:29" x14ac:dyDescent="0.3">
      <c r="E648" s="24"/>
      <c r="F648" s="24"/>
      <c r="G648" s="24"/>
      <c r="H648" s="43"/>
      <c r="I648" s="8"/>
      <c r="M648" s="43"/>
      <c r="O648" s="25"/>
      <c r="P648" s="24"/>
      <c r="Q648" s="24"/>
      <c r="R648" s="43"/>
      <c r="S648" s="8"/>
      <c r="W648" s="43"/>
      <c r="Y648" s="25"/>
      <c r="Z648" s="24"/>
      <c r="AA648" s="24"/>
      <c r="AB648" s="43"/>
      <c r="AC648" s="8"/>
    </row>
    <row r="649" spans="5:29" x14ac:dyDescent="0.3">
      <c r="E649" s="24"/>
      <c r="F649" s="24"/>
      <c r="G649" s="24"/>
      <c r="H649" s="43"/>
      <c r="I649" s="8"/>
      <c r="M649" s="43"/>
      <c r="O649" s="25"/>
      <c r="P649" s="24"/>
      <c r="Q649" s="24"/>
      <c r="R649" s="43"/>
      <c r="S649" s="8"/>
      <c r="W649" s="43"/>
      <c r="Y649" s="25"/>
      <c r="Z649" s="24"/>
      <c r="AA649" s="24"/>
      <c r="AB649" s="43"/>
      <c r="AC649" s="8"/>
    </row>
    <row r="650" spans="5:29" x14ac:dyDescent="0.3">
      <c r="E650" s="24"/>
      <c r="F650" s="24"/>
      <c r="G650" s="24"/>
      <c r="H650" s="43"/>
      <c r="I650" s="8"/>
      <c r="M650" s="43"/>
      <c r="O650" s="25"/>
      <c r="P650" s="24"/>
      <c r="Q650" s="24"/>
      <c r="R650" s="43"/>
      <c r="S650" s="8"/>
      <c r="W650" s="43"/>
      <c r="Y650" s="25"/>
      <c r="Z650" s="24"/>
      <c r="AA650" s="24"/>
      <c r="AB650" s="43"/>
      <c r="AC650" s="8"/>
    </row>
    <row r="651" spans="5:29" x14ac:dyDescent="0.3">
      <c r="E651" s="24"/>
      <c r="F651" s="24"/>
      <c r="G651" s="24"/>
      <c r="H651" s="43"/>
      <c r="I651" s="8"/>
      <c r="M651" s="43"/>
      <c r="O651" s="25"/>
      <c r="P651" s="24"/>
      <c r="Q651" s="24"/>
      <c r="R651" s="43"/>
      <c r="S651" s="8"/>
      <c r="W651" s="43"/>
      <c r="Y651" s="25"/>
      <c r="Z651" s="24"/>
      <c r="AA651" s="24"/>
      <c r="AB651" s="43"/>
      <c r="AC651" s="8"/>
    </row>
    <row r="652" spans="5:29" x14ac:dyDescent="0.3">
      <c r="E652" s="24"/>
      <c r="F652" s="24"/>
      <c r="G652" s="24"/>
      <c r="H652" s="43"/>
      <c r="I652" s="8"/>
      <c r="M652" s="43"/>
      <c r="O652" s="25"/>
      <c r="P652" s="24"/>
      <c r="Q652" s="24"/>
      <c r="R652" s="43"/>
      <c r="S652" s="8"/>
      <c r="W652" s="43"/>
      <c r="Y652" s="25"/>
      <c r="Z652" s="24"/>
      <c r="AA652" s="24"/>
      <c r="AB652" s="43"/>
      <c r="AC652" s="8"/>
    </row>
    <row r="653" spans="5:29" x14ac:dyDescent="0.3">
      <c r="E653" s="24"/>
      <c r="F653" s="24"/>
      <c r="G653" s="24"/>
      <c r="H653" s="43"/>
      <c r="I653" s="8"/>
      <c r="M653" s="43"/>
      <c r="O653" s="25"/>
      <c r="P653" s="24"/>
      <c r="Q653" s="24"/>
      <c r="R653" s="43"/>
      <c r="S653" s="8"/>
      <c r="W653" s="43"/>
      <c r="Y653" s="25"/>
      <c r="Z653" s="24"/>
      <c r="AA653" s="24"/>
      <c r="AB653" s="43"/>
      <c r="AC653" s="8"/>
    </row>
    <row r="654" spans="5:29" x14ac:dyDescent="0.3">
      <c r="E654" s="24"/>
      <c r="F654" s="24"/>
      <c r="G654" s="24"/>
      <c r="H654" s="43"/>
      <c r="I654" s="8"/>
      <c r="M654" s="43"/>
      <c r="O654" s="25"/>
      <c r="P654" s="24"/>
      <c r="Q654" s="24"/>
      <c r="R654" s="43"/>
      <c r="S654" s="8"/>
      <c r="W654" s="43"/>
      <c r="Y654" s="25"/>
      <c r="Z654" s="24"/>
      <c r="AA654" s="24"/>
      <c r="AB654" s="43"/>
      <c r="AC654" s="8"/>
    </row>
    <row r="655" spans="5:29" x14ac:dyDescent="0.3">
      <c r="E655" s="24"/>
      <c r="F655" s="24"/>
      <c r="G655" s="24"/>
      <c r="H655" s="43"/>
      <c r="I655" s="8"/>
      <c r="M655" s="43"/>
      <c r="O655" s="25"/>
      <c r="P655" s="24"/>
      <c r="Q655" s="24"/>
      <c r="R655" s="43"/>
      <c r="S655" s="8"/>
      <c r="W655" s="43"/>
      <c r="Y655" s="25"/>
      <c r="Z655" s="24"/>
      <c r="AA655" s="24"/>
      <c r="AB655" s="43"/>
      <c r="AC655" s="8"/>
    </row>
    <row r="656" spans="5:29" x14ac:dyDescent="0.3">
      <c r="E656" s="24"/>
      <c r="F656" s="24"/>
      <c r="G656" s="24"/>
      <c r="H656" s="43"/>
      <c r="I656" s="8"/>
      <c r="M656" s="43"/>
      <c r="O656" s="25"/>
      <c r="P656" s="24"/>
      <c r="Q656" s="24"/>
      <c r="R656" s="43"/>
      <c r="S656" s="8"/>
      <c r="W656" s="43"/>
      <c r="Y656" s="25"/>
      <c r="Z656" s="24"/>
      <c r="AA656" s="24"/>
      <c r="AB656" s="43"/>
      <c r="AC656" s="8"/>
    </row>
    <row r="657" spans="5:29" x14ac:dyDescent="0.3">
      <c r="E657" s="24"/>
      <c r="F657" s="24"/>
      <c r="G657" s="24"/>
      <c r="H657" s="43"/>
      <c r="I657" s="8"/>
      <c r="M657" s="43"/>
      <c r="O657" s="25"/>
      <c r="P657" s="24"/>
      <c r="Q657" s="24"/>
      <c r="R657" s="43"/>
      <c r="S657" s="8"/>
      <c r="W657" s="43"/>
      <c r="Y657" s="25"/>
      <c r="Z657" s="24"/>
      <c r="AA657" s="24"/>
      <c r="AB657" s="43"/>
      <c r="AC657" s="8"/>
    </row>
    <row r="658" spans="5:29" x14ac:dyDescent="0.3">
      <c r="E658" s="24"/>
      <c r="F658" s="24"/>
      <c r="G658" s="24"/>
      <c r="H658" s="43"/>
      <c r="I658" s="8"/>
      <c r="M658" s="43"/>
      <c r="O658" s="25"/>
      <c r="P658" s="24"/>
      <c r="Q658" s="24"/>
      <c r="R658" s="43"/>
      <c r="S658" s="8"/>
      <c r="W658" s="43"/>
      <c r="Y658" s="25"/>
      <c r="Z658" s="24"/>
      <c r="AA658" s="24"/>
      <c r="AB658" s="43"/>
      <c r="AC658" s="8"/>
    </row>
    <row r="659" spans="5:29" x14ac:dyDescent="0.3">
      <c r="E659" s="24"/>
      <c r="F659" s="24"/>
      <c r="G659" s="24"/>
      <c r="H659" s="43"/>
      <c r="I659" s="8"/>
      <c r="M659" s="43"/>
      <c r="O659" s="25"/>
      <c r="P659" s="24"/>
      <c r="Q659" s="24"/>
      <c r="R659" s="43"/>
      <c r="S659" s="8"/>
      <c r="W659" s="43"/>
      <c r="Y659" s="25"/>
      <c r="Z659" s="24"/>
      <c r="AA659" s="24"/>
      <c r="AB659" s="43"/>
      <c r="AC659" s="8"/>
    </row>
    <row r="660" spans="5:29" x14ac:dyDescent="0.3">
      <c r="E660" s="24"/>
      <c r="F660" s="24"/>
      <c r="G660" s="24"/>
      <c r="H660" s="43"/>
      <c r="I660" s="8"/>
      <c r="M660" s="43"/>
      <c r="O660" s="25"/>
      <c r="P660" s="24"/>
      <c r="Q660" s="24"/>
      <c r="R660" s="43"/>
      <c r="S660" s="8"/>
      <c r="W660" s="43"/>
      <c r="Y660" s="25"/>
      <c r="Z660" s="24"/>
      <c r="AA660" s="24"/>
      <c r="AB660" s="43"/>
      <c r="AC660" s="8"/>
    </row>
    <row r="661" spans="5:29" x14ac:dyDescent="0.3">
      <c r="E661" s="24"/>
      <c r="F661" s="24"/>
      <c r="G661" s="24"/>
      <c r="H661" s="43"/>
      <c r="I661" s="8"/>
      <c r="M661" s="43"/>
      <c r="O661" s="25"/>
      <c r="P661" s="24"/>
      <c r="Q661" s="24"/>
      <c r="R661" s="43"/>
      <c r="S661" s="8"/>
      <c r="W661" s="43"/>
      <c r="Y661" s="25"/>
      <c r="Z661" s="24"/>
      <c r="AA661" s="24"/>
      <c r="AB661" s="43"/>
      <c r="AC661" s="8"/>
    </row>
    <row r="662" spans="5:29" x14ac:dyDescent="0.3">
      <c r="E662" s="24"/>
      <c r="F662" s="24"/>
      <c r="G662" s="24"/>
      <c r="H662" s="43"/>
      <c r="I662" s="8"/>
      <c r="M662" s="43"/>
      <c r="O662" s="25"/>
      <c r="P662" s="24"/>
      <c r="Q662" s="24"/>
      <c r="R662" s="43"/>
      <c r="S662" s="8"/>
      <c r="W662" s="43"/>
      <c r="Y662" s="25"/>
      <c r="Z662" s="24"/>
      <c r="AA662" s="24"/>
      <c r="AB662" s="43"/>
      <c r="AC662" s="8"/>
    </row>
    <row r="663" spans="5:29" x14ac:dyDescent="0.3">
      <c r="E663" s="24"/>
      <c r="F663" s="24"/>
      <c r="G663" s="24"/>
      <c r="H663" s="43"/>
      <c r="I663" s="8"/>
      <c r="M663" s="43"/>
      <c r="O663" s="25"/>
      <c r="P663" s="24"/>
      <c r="Q663" s="24"/>
      <c r="R663" s="43"/>
      <c r="S663" s="8"/>
      <c r="W663" s="43"/>
      <c r="Y663" s="25"/>
      <c r="Z663" s="24"/>
      <c r="AA663" s="24"/>
      <c r="AB663" s="43"/>
      <c r="AC663" s="8"/>
    </row>
    <row r="664" spans="5:29" x14ac:dyDescent="0.3">
      <c r="E664" s="24"/>
      <c r="F664" s="24"/>
      <c r="G664" s="24"/>
      <c r="H664" s="43"/>
      <c r="I664" s="8"/>
      <c r="M664" s="43"/>
      <c r="O664" s="25"/>
      <c r="P664" s="24"/>
      <c r="Q664" s="24"/>
      <c r="R664" s="43"/>
      <c r="S664" s="8"/>
      <c r="W664" s="43"/>
      <c r="Y664" s="25"/>
      <c r="Z664" s="24"/>
      <c r="AA664" s="24"/>
      <c r="AB664" s="43"/>
      <c r="AC664" s="8"/>
    </row>
    <row r="665" spans="5:29" x14ac:dyDescent="0.3">
      <c r="E665" s="24"/>
      <c r="F665" s="24"/>
      <c r="G665" s="24"/>
      <c r="H665" s="43"/>
      <c r="I665" s="8"/>
      <c r="M665" s="43"/>
      <c r="O665" s="25"/>
      <c r="P665" s="24"/>
      <c r="Q665" s="24"/>
      <c r="R665" s="43"/>
      <c r="S665" s="8"/>
      <c r="W665" s="43"/>
      <c r="Y665" s="25"/>
      <c r="Z665" s="24"/>
      <c r="AA665" s="24"/>
      <c r="AB665" s="43"/>
      <c r="AC665" s="8"/>
    </row>
    <row r="666" spans="5:29" x14ac:dyDescent="0.3">
      <c r="E666" s="24"/>
      <c r="F666" s="24"/>
      <c r="G666" s="24"/>
      <c r="H666" s="43"/>
      <c r="I666" s="8"/>
      <c r="M666" s="43"/>
      <c r="O666" s="25"/>
      <c r="P666" s="24"/>
      <c r="Q666" s="24"/>
      <c r="R666" s="43"/>
      <c r="S666" s="8"/>
      <c r="W666" s="43"/>
      <c r="Y666" s="25"/>
      <c r="Z666" s="24"/>
      <c r="AA666" s="24"/>
      <c r="AB666" s="43"/>
      <c r="AC666" s="8"/>
    </row>
    <row r="667" spans="5:29" x14ac:dyDescent="0.3">
      <c r="E667" s="24"/>
      <c r="F667" s="24"/>
      <c r="G667" s="24"/>
      <c r="H667" s="43"/>
      <c r="I667" s="8"/>
      <c r="M667" s="43"/>
      <c r="O667" s="25"/>
      <c r="P667" s="24"/>
      <c r="Q667" s="24"/>
      <c r="R667" s="43"/>
      <c r="S667" s="8"/>
      <c r="W667" s="43"/>
      <c r="Y667" s="25"/>
      <c r="Z667" s="24"/>
      <c r="AA667" s="24"/>
      <c r="AB667" s="43"/>
      <c r="AC667" s="8"/>
    </row>
    <row r="668" spans="5:29" x14ac:dyDescent="0.3">
      <c r="E668" s="24"/>
      <c r="F668" s="24"/>
      <c r="G668" s="24"/>
      <c r="H668" s="43"/>
      <c r="I668" s="8"/>
      <c r="M668" s="43"/>
      <c r="O668" s="25"/>
      <c r="P668" s="24"/>
      <c r="Q668" s="24"/>
      <c r="R668" s="43"/>
      <c r="S668" s="8"/>
      <c r="W668" s="43"/>
      <c r="Y668" s="25"/>
      <c r="Z668" s="24"/>
      <c r="AA668" s="24"/>
      <c r="AB668" s="43"/>
      <c r="AC668" s="8"/>
    </row>
    <row r="669" spans="5:29" x14ac:dyDescent="0.3">
      <c r="E669" s="24"/>
      <c r="F669" s="24"/>
      <c r="G669" s="24"/>
      <c r="H669" s="43"/>
      <c r="I669" s="8"/>
      <c r="M669" s="43"/>
      <c r="O669" s="25"/>
      <c r="P669" s="24"/>
      <c r="Q669" s="24"/>
      <c r="R669" s="43"/>
      <c r="S669" s="8"/>
      <c r="W669" s="43"/>
      <c r="Y669" s="25"/>
      <c r="Z669" s="24"/>
      <c r="AA669" s="24"/>
      <c r="AB669" s="43"/>
      <c r="AC669" s="8"/>
    </row>
    <row r="670" spans="5:29" x14ac:dyDescent="0.3">
      <c r="E670" s="24"/>
      <c r="F670" s="24"/>
      <c r="G670" s="24"/>
      <c r="H670" s="43"/>
      <c r="I670" s="8"/>
      <c r="M670" s="43"/>
      <c r="O670" s="25"/>
      <c r="P670" s="24"/>
      <c r="Q670" s="24"/>
      <c r="R670" s="43"/>
      <c r="S670" s="8"/>
      <c r="W670" s="43"/>
      <c r="Y670" s="25"/>
      <c r="Z670" s="24"/>
      <c r="AA670" s="24"/>
      <c r="AB670" s="43"/>
      <c r="AC670" s="8"/>
    </row>
    <row r="671" spans="5:29" x14ac:dyDescent="0.3">
      <c r="E671" s="24"/>
      <c r="F671" s="24"/>
      <c r="G671" s="24"/>
      <c r="H671" s="43"/>
      <c r="I671" s="8"/>
      <c r="M671" s="43"/>
      <c r="O671" s="25"/>
      <c r="P671" s="24"/>
      <c r="Q671" s="24"/>
      <c r="R671" s="43"/>
      <c r="S671" s="8"/>
      <c r="W671" s="43"/>
      <c r="Y671" s="25"/>
      <c r="Z671" s="24"/>
      <c r="AA671" s="24"/>
      <c r="AB671" s="43"/>
      <c r="AC671" s="8"/>
    </row>
    <row r="672" spans="5:29" x14ac:dyDescent="0.3">
      <c r="E672" s="24"/>
      <c r="F672" s="24"/>
      <c r="G672" s="24"/>
      <c r="H672" s="43"/>
      <c r="I672" s="8"/>
      <c r="M672" s="43"/>
      <c r="O672" s="25"/>
      <c r="P672" s="24"/>
      <c r="Q672" s="24"/>
      <c r="R672" s="43"/>
      <c r="S672" s="8"/>
      <c r="W672" s="43"/>
      <c r="Y672" s="25"/>
      <c r="Z672" s="24"/>
      <c r="AA672" s="24"/>
      <c r="AB672" s="43"/>
      <c r="AC672" s="8"/>
    </row>
    <row r="673" spans="5:29" x14ac:dyDescent="0.3">
      <c r="E673" s="24"/>
      <c r="F673" s="24"/>
      <c r="G673" s="24"/>
      <c r="H673" s="43"/>
      <c r="I673" s="8"/>
      <c r="M673" s="43"/>
      <c r="O673" s="25"/>
      <c r="P673" s="24"/>
      <c r="Q673" s="24"/>
      <c r="R673" s="43"/>
      <c r="S673" s="8"/>
      <c r="W673" s="43"/>
      <c r="Y673" s="25"/>
      <c r="Z673" s="24"/>
      <c r="AA673" s="24"/>
      <c r="AB673" s="43"/>
      <c r="AC673" s="8"/>
    </row>
    <row r="674" spans="5:29" x14ac:dyDescent="0.3">
      <c r="E674" s="24"/>
      <c r="F674" s="24"/>
      <c r="G674" s="24"/>
      <c r="H674" s="43"/>
      <c r="I674" s="8"/>
      <c r="M674" s="43"/>
      <c r="O674" s="25"/>
      <c r="P674" s="24"/>
      <c r="Q674" s="24"/>
      <c r="R674" s="43"/>
      <c r="S674" s="8"/>
      <c r="W674" s="43"/>
      <c r="Y674" s="25"/>
      <c r="Z674" s="24"/>
      <c r="AA674" s="24"/>
      <c r="AB674" s="43"/>
      <c r="AC674" s="8"/>
    </row>
    <row r="675" spans="5:29" x14ac:dyDescent="0.3">
      <c r="E675" s="24"/>
      <c r="F675" s="24"/>
      <c r="G675" s="24"/>
      <c r="H675" s="43"/>
      <c r="I675" s="8"/>
      <c r="M675" s="43"/>
      <c r="O675" s="25"/>
      <c r="P675" s="24"/>
      <c r="Q675" s="24"/>
      <c r="R675" s="43"/>
      <c r="S675" s="8"/>
      <c r="W675" s="43"/>
      <c r="Y675" s="25"/>
      <c r="Z675" s="24"/>
      <c r="AA675" s="24"/>
      <c r="AB675" s="43"/>
      <c r="AC675" s="8"/>
    </row>
    <row r="676" spans="5:29" x14ac:dyDescent="0.3">
      <c r="E676" s="24"/>
      <c r="F676" s="24"/>
      <c r="G676" s="24"/>
      <c r="H676" s="43"/>
      <c r="I676" s="8"/>
      <c r="M676" s="43"/>
      <c r="O676" s="25"/>
      <c r="P676" s="24"/>
      <c r="Q676" s="24"/>
      <c r="R676" s="43"/>
      <c r="S676" s="8"/>
      <c r="W676" s="43"/>
      <c r="Y676" s="25"/>
      <c r="Z676" s="24"/>
      <c r="AA676" s="24"/>
      <c r="AB676" s="43"/>
      <c r="AC676" s="8"/>
    </row>
    <row r="677" spans="5:29" x14ac:dyDescent="0.3">
      <c r="E677" s="24"/>
      <c r="F677" s="24"/>
      <c r="G677" s="24"/>
      <c r="H677" s="43"/>
      <c r="I677" s="8"/>
      <c r="M677" s="43"/>
      <c r="O677" s="25"/>
      <c r="P677" s="24"/>
      <c r="Q677" s="24"/>
      <c r="R677" s="43"/>
      <c r="S677" s="8"/>
      <c r="W677" s="43"/>
      <c r="Y677" s="25"/>
      <c r="Z677" s="24"/>
      <c r="AA677" s="24"/>
      <c r="AB677" s="43"/>
      <c r="AC677" s="8"/>
    </row>
    <row r="678" spans="5:29" x14ac:dyDescent="0.3">
      <c r="E678" s="24"/>
      <c r="F678" s="24"/>
      <c r="G678" s="24"/>
      <c r="H678" s="43"/>
      <c r="I678" s="8"/>
      <c r="M678" s="43"/>
      <c r="O678" s="25"/>
      <c r="P678" s="24"/>
      <c r="Q678" s="24"/>
      <c r="R678" s="43"/>
      <c r="S678" s="8"/>
      <c r="W678" s="43"/>
      <c r="Y678" s="25"/>
      <c r="Z678" s="24"/>
      <c r="AA678" s="24"/>
      <c r="AB678" s="43"/>
      <c r="AC678" s="8"/>
    </row>
    <row r="679" spans="5:29" x14ac:dyDescent="0.3">
      <c r="E679" s="24"/>
      <c r="F679" s="24"/>
      <c r="G679" s="24"/>
      <c r="H679" s="43"/>
      <c r="I679" s="8"/>
      <c r="M679" s="43"/>
      <c r="O679" s="25"/>
      <c r="P679" s="24"/>
      <c r="Q679" s="24"/>
      <c r="R679" s="43"/>
      <c r="S679" s="8"/>
      <c r="W679" s="43"/>
      <c r="Y679" s="25"/>
      <c r="Z679" s="24"/>
      <c r="AA679" s="24"/>
      <c r="AB679" s="43"/>
      <c r="AC679" s="8"/>
    </row>
    <row r="680" spans="5:29" x14ac:dyDescent="0.3">
      <c r="E680" s="24"/>
      <c r="F680" s="24"/>
      <c r="G680" s="24"/>
      <c r="H680" s="43"/>
      <c r="I680" s="8"/>
      <c r="M680" s="43"/>
      <c r="O680" s="25"/>
      <c r="P680" s="24"/>
      <c r="Q680" s="24"/>
      <c r="R680" s="43"/>
      <c r="S680" s="8"/>
      <c r="W680" s="43"/>
      <c r="Y680" s="25"/>
      <c r="Z680" s="24"/>
      <c r="AA680" s="24"/>
      <c r="AB680" s="43"/>
      <c r="AC680" s="8"/>
    </row>
    <row r="681" spans="5:29" x14ac:dyDescent="0.3">
      <c r="E681" s="24"/>
      <c r="F681" s="24"/>
      <c r="G681" s="24"/>
      <c r="H681" s="43"/>
      <c r="I681" s="8"/>
      <c r="M681" s="43"/>
      <c r="O681" s="25"/>
      <c r="P681" s="24"/>
      <c r="Q681" s="24"/>
      <c r="R681" s="43"/>
      <c r="S681" s="8"/>
      <c r="W681" s="43"/>
      <c r="Y681" s="25"/>
      <c r="Z681" s="24"/>
      <c r="AA681" s="24"/>
      <c r="AB681" s="43"/>
      <c r="AC681" s="8"/>
    </row>
    <row r="682" spans="5:29" x14ac:dyDescent="0.3">
      <c r="E682" s="24"/>
      <c r="F682" s="24"/>
      <c r="G682" s="24"/>
      <c r="H682" s="43"/>
      <c r="I682" s="8"/>
      <c r="M682" s="43"/>
      <c r="O682" s="25"/>
      <c r="P682" s="24"/>
      <c r="Q682" s="24"/>
      <c r="R682" s="43"/>
      <c r="S682" s="8"/>
      <c r="W682" s="43"/>
      <c r="Y682" s="25"/>
      <c r="Z682" s="24"/>
      <c r="AA682" s="24"/>
      <c r="AB682" s="43"/>
      <c r="AC682" s="8"/>
    </row>
    <row r="683" spans="5:29" x14ac:dyDescent="0.3">
      <c r="E683" s="24"/>
      <c r="F683" s="24"/>
      <c r="G683" s="24"/>
      <c r="H683" s="43"/>
      <c r="I683" s="8"/>
      <c r="M683" s="43"/>
      <c r="O683" s="25"/>
      <c r="P683" s="24"/>
      <c r="Q683" s="24"/>
      <c r="R683" s="43"/>
      <c r="S683" s="8"/>
      <c r="W683" s="43"/>
      <c r="Y683" s="25"/>
      <c r="Z683" s="24"/>
      <c r="AA683" s="24"/>
      <c r="AB683" s="43"/>
      <c r="AC683" s="8"/>
    </row>
    <row r="684" spans="5:29" x14ac:dyDescent="0.3">
      <c r="E684" s="24"/>
      <c r="F684" s="24"/>
      <c r="G684" s="24"/>
      <c r="H684" s="43"/>
      <c r="I684" s="8"/>
      <c r="M684" s="43"/>
      <c r="O684" s="25"/>
      <c r="P684" s="24"/>
      <c r="Q684" s="24"/>
      <c r="R684" s="43"/>
      <c r="S684" s="8"/>
      <c r="W684" s="43"/>
      <c r="Y684" s="25"/>
      <c r="Z684" s="24"/>
      <c r="AA684" s="24"/>
      <c r="AB684" s="43"/>
      <c r="AC684" s="8"/>
    </row>
    <row r="685" spans="5:29" x14ac:dyDescent="0.3">
      <c r="E685" s="24"/>
      <c r="F685" s="24"/>
      <c r="G685" s="24"/>
      <c r="H685" s="43"/>
      <c r="I685" s="8"/>
      <c r="M685" s="43"/>
      <c r="O685" s="25"/>
      <c r="P685" s="24"/>
      <c r="Q685" s="24"/>
      <c r="R685" s="43"/>
      <c r="S685" s="8"/>
      <c r="W685" s="43"/>
      <c r="Y685" s="25"/>
      <c r="Z685" s="24"/>
      <c r="AA685" s="24"/>
      <c r="AB685" s="43"/>
      <c r="AC685" s="8"/>
    </row>
    <row r="686" spans="5:29" x14ac:dyDescent="0.3">
      <c r="E686" s="24"/>
      <c r="F686" s="24"/>
      <c r="G686" s="24"/>
      <c r="H686" s="43"/>
      <c r="I686" s="8"/>
      <c r="M686" s="43"/>
      <c r="O686" s="25"/>
      <c r="P686" s="24"/>
      <c r="Q686" s="24"/>
      <c r="R686" s="43"/>
      <c r="S686" s="8"/>
      <c r="W686" s="43"/>
      <c r="Y686" s="25"/>
      <c r="Z686" s="24"/>
      <c r="AA686" s="24"/>
      <c r="AB686" s="43"/>
      <c r="AC686" s="8"/>
    </row>
    <row r="687" spans="5:29" x14ac:dyDescent="0.3">
      <c r="E687" s="24"/>
      <c r="F687" s="24"/>
      <c r="G687" s="24"/>
      <c r="H687" s="43"/>
      <c r="I687" s="8"/>
      <c r="M687" s="43"/>
      <c r="O687" s="25"/>
      <c r="P687" s="24"/>
      <c r="Q687" s="24"/>
      <c r="R687" s="43"/>
      <c r="S687" s="8"/>
      <c r="W687" s="43"/>
      <c r="Y687" s="25"/>
      <c r="Z687" s="24"/>
      <c r="AA687" s="24"/>
      <c r="AB687" s="43"/>
      <c r="AC687" s="8"/>
    </row>
    <row r="688" spans="5:29" x14ac:dyDescent="0.3">
      <c r="E688" s="24"/>
      <c r="F688" s="24"/>
      <c r="G688" s="24"/>
      <c r="H688" s="43"/>
      <c r="I688" s="8"/>
      <c r="M688" s="43"/>
      <c r="O688" s="25"/>
      <c r="P688" s="24"/>
      <c r="Q688" s="24"/>
      <c r="R688" s="43"/>
      <c r="S688" s="8"/>
      <c r="W688" s="43"/>
      <c r="Y688" s="25"/>
      <c r="Z688" s="24"/>
      <c r="AA688" s="24"/>
      <c r="AB688" s="43"/>
      <c r="AC688" s="8"/>
    </row>
    <row r="689" spans="5:29" x14ac:dyDescent="0.3">
      <c r="E689" s="24"/>
      <c r="F689" s="24"/>
      <c r="G689" s="24"/>
      <c r="H689" s="43"/>
      <c r="I689" s="8"/>
      <c r="M689" s="43"/>
      <c r="O689" s="25"/>
      <c r="P689" s="24"/>
      <c r="Q689" s="24"/>
      <c r="R689" s="43"/>
      <c r="S689" s="8"/>
      <c r="W689" s="43"/>
      <c r="Y689" s="25"/>
      <c r="Z689" s="24"/>
      <c r="AA689" s="24"/>
      <c r="AB689" s="43"/>
      <c r="AC689" s="8"/>
    </row>
    <row r="690" spans="5:29" x14ac:dyDescent="0.3">
      <c r="E690" s="24"/>
      <c r="F690" s="24"/>
      <c r="G690" s="24"/>
      <c r="H690" s="43"/>
      <c r="I690" s="8"/>
      <c r="M690" s="43"/>
      <c r="O690" s="25"/>
      <c r="P690" s="24"/>
      <c r="Q690" s="24"/>
      <c r="R690" s="43"/>
      <c r="S690" s="8"/>
      <c r="W690" s="43"/>
      <c r="Y690" s="25"/>
      <c r="Z690" s="24"/>
      <c r="AA690" s="24"/>
      <c r="AB690" s="43"/>
      <c r="AC690" s="8"/>
    </row>
    <row r="691" spans="5:29" x14ac:dyDescent="0.3">
      <c r="E691" s="24"/>
      <c r="F691" s="24"/>
      <c r="G691" s="24"/>
      <c r="H691" s="43"/>
      <c r="I691" s="8"/>
      <c r="M691" s="43"/>
      <c r="O691" s="25"/>
      <c r="P691" s="24"/>
      <c r="Q691" s="24"/>
      <c r="R691" s="43"/>
      <c r="S691" s="8"/>
      <c r="W691" s="43"/>
      <c r="Y691" s="25"/>
      <c r="Z691" s="24"/>
      <c r="AA691" s="24"/>
      <c r="AB691" s="43"/>
      <c r="AC691" s="8"/>
    </row>
    <row r="692" spans="5:29" x14ac:dyDescent="0.3">
      <c r="E692" s="24"/>
      <c r="F692" s="24"/>
      <c r="G692" s="24"/>
      <c r="H692" s="43"/>
      <c r="I692" s="8"/>
      <c r="M692" s="43"/>
      <c r="O692" s="25"/>
      <c r="P692" s="24"/>
      <c r="Q692" s="24"/>
      <c r="R692" s="43"/>
      <c r="S692" s="8"/>
      <c r="W692" s="43"/>
      <c r="Y692" s="25"/>
      <c r="Z692" s="24"/>
      <c r="AA692" s="24"/>
      <c r="AB692" s="43"/>
      <c r="AC692" s="8"/>
    </row>
    <row r="693" spans="5:29" x14ac:dyDescent="0.3">
      <c r="E693" s="24"/>
      <c r="F693" s="24"/>
      <c r="G693" s="24"/>
      <c r="H693" s="43"/>
      <c r="I693" s="8"/>
      <c r="M693" s="43"/>
      <c r="O693" s="25"/>
      <c r="P693" s="24"/>
      <c r="Q693" s="24"/>
      <c r="R693" s="43"/>
      <c r="S693" s="8"/>
      <c r="W693" s="43"/>
      <c r="Y693" s="25"/>
      <c r="Z693" s="24"/>
      <c r="AA693" s="24"/>
      <c r="AB693" s="43"/>
      <c r="AC693" s="8"/>
    </row>
    <row r="694" spans="5:29" x14ac:dyDescent="0.3">
      <c r="E694" s="24"/>
      <c r="F694" s="24"/>
      <c r="G694" s="24"/>
      <c r="H694" s="43"/>
      <c r="I694" s="8"/>
      <c r="M694" s="43"/>
      <c r="O694" s="25"/>
      <c r="P694" s="24"/>
      <c r="Q694" s="24"/>
      <c r="R694" s="43"/>
      <c r="S694" s="8"/>
      <c r="W694" s="43"/>
      <c r="Y694" s="25"/>
      <c r="Z694" s="24"/>
      <c r="AA694" s="24"/>
      <c r="AB694" s="43"/>
      <c r="AC694" s="8"/>
    </row>
    <row r="695" spans="5:29" x14ac:dyDescent="0.3">
      <c r="E695" s="24"/>
      <c r="F695" s="24"/>
      <c r="G695" s="24"/>
      <c r="H695" s="43"/>
      <c r="I695" s="8"/>
      <c r="M695" s="43"/>
      <c r="O695" s="25"/>
      <c r="P695" s="24"/>
      <c r="Q695" s="24"/>
      <c r="R695" s="43"/>
      <c r="S695" s="8"/>
      <c r="W695" s="43"/>
      <c r="Y695" s="25"/>
      <c r="Z695" s="24"/>
      <c r="AA695" s="24"/>
      <c r="AB695" s="43"/>
      <c r="AC695" s="8"/>
    </row>
    <row r="696" spans="5:29" x14ac:dyDescent="0.3">
      <c r="E696" s="24"/>
      <c r="F696" s="24"/>
      <c r="G696" s="24"/>
      <c r="H696" s="43"/>
      <c r="I696" s="8"/>
      <c r="M696" s="43"/>
      <c r="O696" s="25"/>
      <c r="P696" s="24"/>
      <c r="Q696" s="24"/>
      <c r="R696" s="43"/>
      <c r="S696" s="8"/>
      <c r="W696" s="43"/>
      <c r="Y696" s="25"/>
      <c r="Z696" s="24"/>
      <c r="AA696" s="24"/>
      <c r="AB696" s="43"/>
      <c r="AC696" s="8"/>
    </row>
    <row r="697" spans="5:29" x14ac:dyDescent="0.3">
      <c r="E697" s="24"/>
      <c r="F697" s="24"/>
      <c r="G697" s="24"/>
      <c r="H697" s="43"/>
      <c r="I697" s="8"/>
      <c r="M697" s="43"/>
      <c r="O697" s="25"/>
      <c r="P697" s="24"/>
      <c r="Q697" s="24"/>
      <c r="R697" s="43"/>
      <c r="S697" s="8"/>
      <c r="W697" s="43"/>
      <c r="Y697" s="25"/>
      <c r="Z697" s="24"/>
      <c r="AA697" s="24"/>
      <c r="AB697" s="43"/>
      <c r="AC697" s="8"/>
    </row>
    <row r="698" spans="5:29" x14ac:dyDescent="0.3">
      <c r="E698" s="24"/>
      <c r="F698" s="24"/>
      <c r="G698" s="24"/>
      <c r="H698" s="43"/>
      <c r="I698" s="8"/>
      <c r="M698" s="43"/>
      <c r="O698" s="25"/>
      <c r="P698" s="24"/>
      <c r="Q698" s="24"/>
      <c r="R698" s="43"/>
      <c r="S698" s="8"/>
      <c r="W698" s="43"/>
      <c r="Y698" s="25"/>
      <c r="Z698" s="24"/>
      <c r="AA698" s="24"/>
      <c r="AB698" s="43"/>
      <c r="AC698" s="8"/>
    </row>
    <row r="699" spans="5:29" x14ac:dyDescent="0.3">
      <c r="E699" s="24"/>
      <c r="F699" s="24"/>
      <c r="G699" s="24"/>
      <c r="H699" s="43"/>
      <c r="I699" s="8"/>
      <c r="M699" s="43"/>
      <c r="O699" s="25"/>
      <c r="P699" s="24"/>
      <c r="Q699" s="24"/>
      <c r="R699" s="43"/>
      <c r="S699" s="8"/>
      <c r="W699" s="43"/>
      <c r="Y699" s="25"/>
      <c r="Z699" s="24"/>
      <c r="AA699" s="24"/>
      <c r="AB699" s="43"/>
      <c r="AC699" s="8"/>
    </row>
    <row r="700" spans="5:29" x14ac:dyDescent="0.3">
      <c r="E700" s="24"/>
      <c r="F700" s="24"/>
      <c r="G700" s="24"/>
      <c r="H700" s="43"/>
      <c r="I700" s="8"/>
      <c r="M700" s="43"/>
      <c r="O700" s="25"/>
      <c r="P700" s="24"/>
      <c r="Q700" s="24"/>
      <c r="R700" s="43"/>
      <c r="S700" s="8"/>
      <c r="W700" s="43"/>
      <c r="Y700" s="25"/>
      <c r="Z700" s="24"/>
      <c r="AA700" s="24"/>
      <c r="AB700" s="43"/>
      <c r="AC700" s="8"/>
    </row>
    <row r="701" spans="5:29" x14ac:dyDescent="0.3">
      <c r="E701" s="24"/>
      <c r="F701" s="24"/>
      <c r="G701" s="24"/>
      <c r="H701" s="43"/>
      <c r="I701" s="8"/>
      <c r="M701" s="43"/>
      <c r="O701" s="25"/>
      <c r="P701" s="24"/>
      <c r="Q701" s="24"/>
      <c r="R701" s="43"/>
      <c r="S701" s="8"/>
      <c r="W701" s="43"/>
      <c r="Y701" s="25"/>
      <c r="Z701" s="24"/>
      <c r="AA701" s="24"/>
      <c r="AB701" s="43"/>
      <c r="AC701" s="8"/>
    </row>
    <row r="702" spans="5:29" x14ac:dyDescent="0.3">
      <c r="E702" s="24"/>
      <c r="F702" s="24"/>
      <c r="G702" s="24"/>
      <c r="H702" s="43"/>
      <c r="I702" s="8"/>
      <c r="M702" s="43"/>
      <c r="O702" s="25"/>
      <c r="P702" s="24"/>
      <c r="Q702" s="24"/>
      <c r="R702" s="43"/>
      <c r="S702" s="8"/>
      <c r="W702" s="43"/>
      <c r="Y702" s="25"/>
      <c r="Z702" s="24"/>
      <c r="AA702" s="24"/>
      <c r="AB702" s="43"/>
      <c r="AC702" s="8"/>
    </row>
    <row r="703" spans="5:29" x14ac:dyDescent="0.3">
      <c r="E703" s="24"/>
      <c r="F703" s="24"/>
      <c r="G703" s="24"/>
      <c r="H703" s="43"/>
      <c r="I703" s="8"/>
      <c r="M703" s="43"/>
      <c r="O703" s="25"/>
      <c r="P703" s="24"/>
      <c r="Q703" s="24"/>
      <c r="R703" s="43"/>
      <c r="S703" s="8"/>
      <c r="W703" s="43"/>
      <c r="Y703" s="25"/>
      <c r="Z703" s="24"/>
      <c r="AA703" s="24"/>
      <c r="AB703" s="43"/>
      <c r="AC703" s="8"/>
    </row>
    <row r="704" spans="5:29" x14ac:dyDescent="0.3">
      <c r="E704" s="24"/>
      <c r="F704" s="24"/>
      <c r="G704" s="24"/>
      <c r="H704" s="43"/>
      <c r="I704" s="8"/>
      <c r="M704" s="43"/>
      <c r="O704" s="25"/>
      <c r="P704" s="24"/>
      <c r="Q704" s="24"/>
      <c r="R704" s="43"/>
      <c r="S704" s="8"/>
      <c r="W704" s="43"/>
      <c r="Y704" s="25"/>
      <c r="Z704" s="24"/>
      <c r="AA704" s="24"/>
      <c r="AB704" s="43"/>
      <c r="AC704" s="8"/>
    </row>
    <row r="705" spans="5:29" x14ac:dyDescent="0.3">
      <c r="E705" s="24"/>
      <c r="F705" s="24"/>
      <c r="G705" s="24"/>
      <c r="H705" s="43"/>
      <c r="I705" s="8"/>
      <c r="M705" s="43"/>
      <c r="O705" s="25"/>
      <c r="P705" s="24"/>
      <c r="Q705" s="24"/>
      <c r="R705" s="43"/>
      <c r="S705" s="8"/>
      <c r="W705" s="43"/>
      <c r="Y705" s="25"/>
      <c r="Z705" s="24"/>
      <c r="AA705" s="24"/>
      <c r="AB705" s="43"/>
      <c r="AC705" s="8"/>
    </row>
    <row r="706" spans="5:29" x14ac:dyDescent="0.3">
      <c r="E706" s="24"/>
      <c r="F706" s="24"/>
      <c r="G706" s="24"/>
      <c r="H706" s="43"/>
      <c r="I706" s="8"/>
      <c r="M706" s="43"/>
      <c r="O706" s="25"/>
      <c r="P706" s="24"/>
      <c r="Q706" s="24"/>
      <c r="R706" s="43"/>
      <c r="S706" s="8"/>
      <c r="W706" s="43"/>
      <c r="Y706" s="25"/>
      <c r="Z706" s="24"/>
      <c r="AA706" s="24"/>
      <c r="AB706" s="43"/>
      <c r="AC706" s="8"/>
    </row>
    <row r="707" spans="5:29" x14ac:dyDescent="0.3">
      <c r="E707" s="24"/>
      <c r="F707" s="24"/>
      <c r="G707" s="24"/>
      <c r="H707" s="43"/>
      <c r="I707" s="8"/>
      <c r="M707" s="43"/>
      <c r="O707" s="25"/>
      <c r="P707" s="24"/>
      <c r="Q707" s="24"/>
      <c r="R707" s="43"/>
      <c r="S707" s="8"/>
      <c r="W707" s="43"/>
      <c r="Y707" s="25"/>
      <c r="Z707" s="24"/>
      <c r="AA707" s="24"/>
      <c r="AB707" s="43"/>
      <c r="AC707" s="8"/>
    </row>
    <row r="708" spans="5:29" x14ac:dyDescent="0.3">
      <c r="E708" s="24"/>
      <c r="F708" s="24"/>
      <c r="G708" s="24"/>
      <c r="H708" s="43"/>
      <c r="I708" s="8"/>
      <c r="M708" s="43"/>
      <c r="O708" s="25"/>
      <c r="P708" s="24"/>
      <c r="Q708" s="24"/>
      <c r="R708" s="43"/>
      <c r="S708" s="8"/>
      <c r="W708" s="43"/>
      <c r="Y708" s="25"/>
      <c r="Z708" s="24"/>
      <c r="AA708" s="24"/>
      <c r="AB708" s="43"/>
      <c r="AC708" s="8"/>
    </row>
    <row r="709" spans="5:29" x14ac:dyDescent="0.3">
      <c r="E709" s="24"/>
      <c r="F709" s="24"/>
      <c r="G709" s="24"/>
      <c r="H709" s="43"/>
      <c r="I709" s="8"/>
      <c r="M709" s="43"/>
      <c r="O709" s="25"/>
      <c r="P709" s="24"/>
      <c r="Q709" s="24"/>
      <c r="R709" s="43"/>
      <c r="S709" s="8"/>
      <c r="W709" s="43"/>
      <c r="Y709" s="25"/>
      <c r="Z709" s="24"/>
      <c r="AA709" s="24"/>
      <c r="AB709" s="43"/>
      <c r="AC709" s="8"/>
    </row>
    <row r="710" spans="5:29" x14ac:dyDescent="0.3">
      <c r="E710" s="24"/>
      <c r="F710" s="24"/>
      <c r="G710" s="24"/>
      <c r="H710" s="43"/>
      <c r="I710" s="8"/>
      <c r="M710" s="43"/>
      <c r="O710" s="25"/>
      <c r="P710" s="24"/>
      <c r="Q710" s="24"/>
      <c r="R710" s="43"/>
      <c r="S710" s="8"/>
      <c r="W710" s="43"/>
      <c r="Y710" s="25"/>
      <c r="Z710" s="24"/>
      <c r="AA710" s="24"/>
      <c r="AB710" s="43"/>
      <c r="AC710" s="8"/>
    </row>
    <row r="711" spans="5:29" x14ac:dyDescent="0.3">
      <c r="E711" s="24"/>
      <c r="F711" s="24"/>
      <c r="G711" s="24"/>
      <c r="H711" s="43"/>
      <c r="I711" s="8"/>
      <c r="M711" s="43"/>
      <c r="O711" s="25"/>
      <c r="P711" s="24"/>
      <c r="Q711" s="24"/>
      <c r="R711" s="43"/>
      <c r="S711" s="8"/>
      <c r="W711" s="43"/>
      <c r="Y711" s="25"/>
      <c r="Z711" s="24"/>
      <c r="AA711" s="24"/>
      <c r="AB711" s="43"/>
      <c r="AC711" s="8"/>
    </row>
    <row r="712" spans="5:29" x14ac:dyDescent="0.3">
      <c r="E712" s="24"/>
      <c r="F712" s="24"/>
      <c r="G712" s="24"/>
      <c r="H712" s="43"/>
      <c r="I712" s="8"/>
      <c r="M712" s="43"/>
      <c r="O712" s="25"/>
      <c r="P712" s="24"/>
      <c r="Q712" s="24"/>
      <c r="R712" s="43"/>
      <c r="S712" s="8"/>
      <c r="W712" s="43"/>
      <c r="Y712" s="25"/>
      <c r="Z712" s="24"/>
      <c r="AA712" s="24"/>
      <c r="AB712" s="43"/>
      <c r="AC712" s="8"/>
    </row>
    <row r="713" spans="5:29" x14ac:dyDescent="0.3">
      <c r="E713" s="24"/>
      <c r="F713" s="24"/>
      <c r="G713" s="24"/>
      <c r="H713" s="43"/>
      <c r="I713" s="8"/>
      <c r="M713" s="43"/>
      <c r="O713" s="25"/>
      <c r="P713" s="24"/>
      <c r="Q713" s="24"/>
      <c r="R713" s="43"/>
      <c r="S713" s="8"/>
      <c r="W713" s="43"/>
      <c r="Y713" s="25"/>
      <c r="Z713" s="24"/>
      <c r="AA713" s="24"/>
      <c r="AB713" s="43"/>
      <c r="AC713" s="8"/>
    </row>
    <row r="714" spans="5:29" x14ac:dyDescent="0.3">
      <c r="E714" s="24"/>
      <c r="F714" s="24"/>
      <c r="G714" s="24"/>
      <c r="H714" s="43"/>
      <c r="I714" s="8"/>
      <c r="M714" s="43"/>
      <c r="O714" s="25"/>
      <c r="P714" s="24"/>
      <c r="Q714" s="24"/>
      <c r="R714" s="43"/>
      <c r="S714" s="8"/>
      <c r="W714" s="43"/>
      <c r="Y714" s="25"/>
      <c r="Z714" s="24"/>
      <c r="AA714" s="24"/>
      <c r="AB714" s="43"/>
      <c r="AC714" s="8"/>
    </row>
    <row r="715" spans="5:29" x14ac:dyDescent="0.3">
      <c r="E715" s="24"/>
      <c r="F715" s="24"/>
      <c r="G715" s="24"/>
      <c r="H715" s="43"/>
      <c r="I715" s="8"/>
      <c r="M715" s="43"/>
      <c r="O715" s="25"/>
      <c r="P715" s="24"/>
      <c r="Q715" s="24"/>
      <c r="R715" s="43"/>
      <c r="S715" s="8"/>
      <c r="W715" s="43"/>
      <c r="Y715" s="25"/>
      <c r="Z715" s="24"/>
      <c r="AA715" s="24"/>
      <c r="AB715" s="43"/>
      <c r="AC715" s="8"/>
    </row>
    <row r="716" spans="5:29" x14ac:dyDescent="0.3">
      <c r="E716" s="24"/>
      <c r="F716" s="24"/>
      <c r="G716" s="24"/>
      <c r="H716" s="43"/>
      <c r="I716" s="8"/>
      <c r="M716" s="43"/>
      <c r="O716" s="25"/>
      <c r="P716" s="24"/>
      <c r="Q716" s="24"/>
      <c r="R716" s="43"/>
      <c r="S716" s="8"/>
      <c r="W716" s="43"/>
      <c r="Y716" s="25"/>
      <c r="Z716" s="24"/>
      <c r="AA716" s="24"/>
      <c r="AB716" s="43"/>
      <c r="AC716" s="8"/>
    </row>
    <row r="717" spans="5:29" x14ac:dyDescent="0.3">
      <c r="E717" s="24"/>
      <c r="F717" s="24"/>
      <c r="G717" s="24"/>
      <c r="H717" s="43"/>
      <c r="I717" s="8"/>
      <c r="M717" s="43"/>
      <c r="O717" s="25"/>
      <c r="P717" s="24"/>
      <c r="Q717" s="24"/>
      <c r="R717" s="43"/>
      <c r="S717" s="8"/>
      <c r="W717" s="43"/>
      <c r="Y717" s="25"/>
      <c r="Z717" s="24"/>
      <c r="AA717" s="24"/>
      <c r="AB717" s="43"/>
      <c r="AC717" s="8"/>
    </row>
    <row r="718" spans="5:29" x14ac:dyDescent="0.3">
      <c r="E718" s="24"/>
      <c r="F718" s="24"/>
      <c r="G718" s="24"/>
      <c r="H718" s="43"/>
      <c r="I718" s="8"/>
      <c r="M718" s="43"/>
      <c r="O718" s="25"/>
      <c r="P718" s="24"/>
      <c r="Q718" s="24"/>
      <c r="R718" s="43"/>
      <c r="S718" s="8"/>
      <c r="W718" s="43"/>
      <c r="Y718" s="25"/>
      <c r="Z718" s="24"/>
      <c r="AA718" s="24"/>
      <c r="AB718" s="43"/>
      <c r="AC718" s="8"/>
    </row>
    <row r="719" spans="5:29" x14ac:dyDescent="0.3">
      <c r="E719" s="24"/>
      <c r="F719" s="24"/>
      <c r="G719" s="24"/>
      <c r="H719" s="43"/>
      <c r="I719" s="8"/>
      <c r="M719" s="43"/>
      <c r="O719" s="25"/>
      <c r="P719" s="24"/>
      <c r="Q719" s="24"/>
      <c r="R719" s="43"/>
      <c r="S719" s="8"/>
      <c r="W719" s="43"/>
      <c r="Y719" s="25"/>
      <c r="Z719" s="24"/>
      <c r="AA719" s="24"/>
      <c r="AB719" s="43"/>
      <c r="AC719" s="8"/>
    </row>
    <row r="720" spans="5:29" x14ac:dyDescent="0.3">
      <c r="E720" s="24"/>
      <c r="F720" s="24"/>
      <c r="G720" s="24"/>
      <c r="H720" s="43"/>
      <c r="I720" s="8"/>
      <c r="M720" s="43"/>
      <c r="O720" s="25"/>
      <c r="P720" s="24"/>
      <c r="Q720" s="24"/>
      <c r="R720" s="43"/>
      <c r="S720" s="8"/>
      <c r="W720" s="43"/>
      <c r="Y720" s="25"/>
      <c r="Z720" s="24"/>
      <c r="AA720" s="24"/>
      <c r="AB720" s="43"/>
      <c r="AC720" s="8"/>
    </row>
    <row r="721" spans="5:29" x14ac:dyDescent="0.3">
      <c r="E721" s="24"/>
      <c r="F721" s="24"/>
      <c r="G721" s="24"/>
      <c r="H721" s="43"/>
      <c r="I721" s="8"/>
      <c r="M721" s="43"/>
      <c r="O721" s="25"/>
      <c r="P721" s="24"/>
      <c r="Q721" s="24"/>
      <c r="R721" s="43"/>
      <c r="S721" s="8"/>
      <c r="W721" s="43"/>
      <c r="Y721" s="25"/>
      <c r="Z721" s="24"/>
      <c r="AA721" s="24"/>
      <c r="AB721" s="43"/>
      <c r="AC721" s="8"/>
    </row>
    <row r="722" spans="5:29" x14ac:dyDescent="0.3">
      <c r="E722" s="24"/>
      <c r="F722" s="24"/>
      <c r="G722" s="24"/>
      <c r="H722" s="43"/>
      <c r="I722" s="8"/>
      <c r="M722" s="43"/>
      <c r="O722" s="25"/>
      <c r="P722" s="24"/>
      <c r="Q722" s="24"/>
      <c r="R722" s="43"/>
      <c r="S722" s="8"/>
      <c r="W722" s="43"/>
      <c r="Y722" s="25"/>
      <c r="Z722" s="24"/>
      <c r="AA722" s="24"/>
      <c r="AB722" s="43"/>
      <c r="AC722" s="8"/>
    </row>
    <row r="723" spans="5:29" x14ac:dyDescent="0.3">
      <c r="E723" s="24"/>
      <c r="F723" s="24"/>
      <c r="G723" s="24"/>
      <c r="H723" s="43"/>
      <c r="I723" s="8"/>
      <c r="M723" s="43"/>
      <c r="O723" s="25"/>
      <c r="P723" s="24"/>
      <c r="Q723" s="24"/>
      <c r="R723" s="43"/>
      <c r="S723" s="8"/>
      <c r="W723" s="43"/>
      <c r="Y723" s="25"/>
      <c r="Z723" s="24"/>
      <c r="AA723" s="24"/>
      <c r="AB723" s="43"/>
      <c r="AC723" s="8"/>
    </row>
    <row r="724" spans="5:29" x14ac:dyDescent="0.3">
      <c r="E724" s="24"/>
      <c r="F724" s="24"/>
      <c r="G724" s="24"/>
      <c r="H724" s="43"/>
      <c r="I724" s="8"/>
      <c r="M724" s="43"/>
      <c r="O724" s="25"/>
      <c r="P724" s="24"/>
      <c r="Q724" s="24"/>
      <c r="R724" s="43"/>
      <c r="S724" s="8"/>
      <c r="W724" s="43"/>
      <c r="Y724" s="25"/>
      <c r="Z724" s="24"/>
      <c r="AA724" s="24"/>
      <c r="AB724" s="43"/>
      <c r="AC724" s="8"/>
    </row>
    <row r="725" spans="5:29" x14ac:dyDescent="0.3">
      <c r="E725" s="24"/>
      <c r="F725" s="24"/>
      <c r="G725" s="24"/>
      <c r="H725" s="43"/>
      <c r="I725" s="8"/>
      <c r="M725" s="43"/>
      <c r="O725" s="25"/>
      <c r="P725" s="24"/>
      <c r="Q725" s="24"/>
      <c r="R725" s="43"/>
      <c r="S725" s="8"/>
      <c r="W725" s="43"/>
      <c r="Y725" s="25"/>
      <c r="Z725" s="24"/>
      <c r="AA725" s="24"/>
      <c r="AB725" s="43"/>
      <c r="AC725" s="8"/>
    </row>
    <row r="726" spans="5:29" x14ac:dyDescent="0.3">
      <c r="E726" s="24"/>
      <c r="F726" s="24"/>
      <c r="G726" s="24"/>
      <c r="H726" s="43"/>
      <c r="I726" s="8"/>
      <c r="M726" s="43"/>
      <c r="O726" s="25"/>
      <c r="P726" s="24"/>
      <c r="Q726" s="24"/>
      <c r="R726" s="43"/>
      <c r="S726" s="8"/>
      <c r="W726" s="43"/>
      <c r="Y726" s="25"/>
      <c r="Z726" s="24"/>
      <c r="AA726" s="24"/>
      <c r="AB726" s="43"/>
      <c r="AC726" s="8"/>
    </row>
    <row r="727" spans="5:29" x14ac:dyDescent="0.3">
      <c r="E727" s="24"/>
      <c r="F727" s="24"/>
      <c r="G727" s="24"/>
      <c r="H727" s="43"/>
      <c r="I727" s="8"/>
      <c r="M727" s="43"/>
      <c r="O727" s="25"/>
      <c r="P727" s="24"/>
      <c r="Q727" s="24"/>
      <c r="R727" s="43"/>
      <c r="S727" s="8"/>
      <c r="W727" s="43"/>
      <c r="Y727" s="25"/>
      <c r="Z727" s="24"/>
      <c r="AA727" s="24"/>
      <c r="AB727" s="43"/>
      <c r="AC727" s="8"/>
    </row>
    <row r="728" spans="5:29" x14ac:dyDescent="0.3">
      <c r="E728" s="24"/>
      <c r="F728" s="24"/>
      <c r="G728" s="24"/>
      <c r="H728" s="43"/>
      <c r="I728" s="8"/>
      <c r="M728" s="43"/>
      <c r="O728" s="25"/>
      <c r="P728" s="24"/>
      <c r="Q728" s="24"/>
      <c r="R728" s="43"/>
      <c r="S728" s="8"/>
      <c r="W728" s="43"/>
      <c r="Y728" s="25"/>
      <c r="Z728" s="24"/>
      <c r="AA728" s="24"/>
      <c r="AB728" s="43"/>
      <c r="AC728" s="8"/>
    </row>
    <row r="729" spans="5:29" x14ac:dyDescent="0.3">
      <c r="E729" s="24"/>
      <c r="F729" s="24"/>
      <c r="G729" s="24"/>
      <c r="H729" s="43"/>
      <c r="I729" s="8"/>
      <c r="M729" s="43"/>
      <c r="O729" s="25"/>
      <c r="P729" s="24"/>
      <c r="Q729" s="24"/>
      <c r="R729" s="43"/>
      <c r="S729" s="8"/>
      <c r="W729" s="43"/>
      <c r="Y729" s="25"/>
      <c r="Z729" s="24"/>
      <c r="AA729" s="24"/>
      <c r="AB729" s="43"/>
      <c r="AC729" s="8"/>
    </row>
    <row r="730" spans="5:29" x14ac:dyDescent="0.3">
      <c r="E730" s="24"/>
      <c r="F730" s="24"/>
      <c r="G730" s="24"/>
      <c r="H730" s="43"/>
      <c r="I730" s="8"/>
      <c r="M730" s="43"/>
      <c r="O730" s="25"/>
      <c r="P730" s="24"/>
      <c r="Q730" s="24"/>
      <c r="R730" s="43"/>
      <c r="S730" s="8"/>
      <c r="W730" s="43"/>
      <c r="Y730" s="25"/>
      <c r="Z730" s="24"/>
      <c r="AA730" s="24"/>
      <c r="AB730" s="43"/>
      <c r="AC730" s="8"/>
    </row>
    <row r="731" spans="5:29" x14ac:dyDescent="0.3">
      <c r="E731" s="24"/>
      <c r="F731" s="24"/>
      <c r="G731" s="24"/>
      <c r="H731" s="43"/>
      <c r="I731" s="8"/>
      <c r="M731" s="43"/>
      <c r="O731" s="25"/>
      <c r="P731" s="24"/>
      <c r="Q731" s="24"/>
      <c r="R731" s="43"/>
      <c r="S731" s="8"/>
      <c r="W731" s="43"/>
      <c r="Y731" s="25"/>
      <c r="Z731" s="24"/>
      <c r="AA731" s="24"/>
      <c r="AB731" s="43"/>
      <c r="AC731" s="8"/>
    </row>
    <row r="732" spans="5:29" x14ac:dyDescent="0.3">
      <c r="E732" s="24"/>
      <c r="F732" s="24"/>
      <c r="G732" s="24"/>
      <c r="H732" s="43"/>
      <c r="I732" s="8"/>
      <c r="M732" s="43"/>
      <c r="O732" s="25"/>
      <c r="P732" s="24"/>
      <c r="Q732" s="24"/>
      <c r="R732" s="43"/>
      <c r="S732" s="8"/>
      <c r="W732" s="43"/>
      <c r="Y732" s="25"/>
      <c r="Z732" s="24"/>
      <c r="AA732" s="24"/>
      <c r="AB732" s="43"/>
      <c r="AC732" s="8"/>
    </row>
    <row r="733" spans="5:29" x14ac:dyDescent="0.3">
      <c r="E733" s="24"/>
      <c r="F733" s="24"/>
      <c r="G733" s="24"/>
      <c r="H733" s="43"/>
      <c r="I733" s="8"/>
      <c r="M733" s="43"/>
      <c r="O733" s="25"/>
      <c r="P733" s="24"/>
      <c r="Q733" s="24"/>
      <c r="R733" s="43"/>
      <c r="S733" s="8"/>
      <c r="W733" s="43"/>
      <c r="Y733" s="25"/>
      <c r="Z733" s="24"/>
      <c r="AA733" s="24"/>
      <c r="AB733" s="43"/>
      <c r="AC733" s="8"/>
    </row>
    <row r="734" spans="5:29" x14ac:dyDescent="0.3">
      <c r="E734" s="24"/>
      <c r="F734" s="24"/>
      <c r="G734" s="24"/>
      <c r="H734" s="43"/>
      <c r="I734" s="8"/>
      <c r="M734" s="43"/>
      <c r="O734" s="25"/>
      <c r="P734" s="24"/>
      <c r="Q734" s="24"/>
      <c r="R734" s="43"/>
      <c r="S734" s="8"/>
      <c r="W734" s="43"/>
      <c r="Y734" s="25"/>
      <c r="Z734" s="24"/>
      <c r="AA734" s="24"/>
      <c r="AB734" s="43"/>
      <c r="AC734" s="8"/>
    </row>
    <row r="735" spans="5:29" x14ac:dyDescent="0.3">
      <c r="E735" s="24"/>
      <c r="F735" s="24"/>
      <c r="G735" s="24"/>
      <c r="H735" s="43"/>
      <c r="I735" s="8"/>
      <c r="M735" s="43"/>
      <c r="O735" s="25"/>
      <c r="P735" s="24"/>
      <c r="Q735" s="24"/>
      <c r="R735" s="43"/>
      <c r="S735" s="8"/>
      <c r="W735" s="43"/>
      <c r="Y735" s="25"/>
      <c r="Z735" s="24"/>
      <c r="AA735" s="24"/>
      <c r="AB735" s="43"/>
      <c r="AC735" s="8"/>
    </row>
    <row r="736" spans="5:29" x14ac:dyDescent="0.3">
      <c r="E736" s="24"/>
      <c r="F736" s="24"/>
      <c r="G736" s="24"/>
      <c r="H736" s="43"/>
      <c r="I736" s="8"/>
      <c r="M736" s="43"/>
      <c r="O736" s="25"/>
      <c r="P736" s="24"/>
      <c r="Q736" s="24"/>
      <c r="R736" s="43"/>
      <c r="S736" s="8"/>
      <c r="W736" s="43"/>
      <c r="Y736" s="25"/>
      <c r="Z736" s="24"/>
      <c r="AA736" s="24"/>
      <c r="AB736" s="43"/>
      <c r="AC736" s="8"/>
    </row>
    <row r="737" spans="5:29" x14ac:dyDescent="0.3">
      <c r="E737" s="24"/>
      <c r="F737" s="24"/>
      <c r="G737" s="24"/>
      <c r="H737" s="43"/>
      <c r="I737" s="8"/>
      <c r="M737" s="43"/>
      <c r="O737" s="25"/>
      <c r="P737" s="24"/>
      <c r="Q737" s="24"/>
      <c r="R737" s="43"/>
      <c r="S737" s="8"/>
      <c r="W737" s="43"/>
      <c r="Y737" s="25"/>
      <c r="Z737" s="24"/>
      <c r="AA737" s="24"/>
      <c r="AB737" s="43"/>
      <c r="AC737" s="8"/>
    </row>
    <row r="738" spans="5:29" x14ac:dyDescent="0.3">
      <c r="E738" s="24"/>
      <c r="F738" s="24"/>
      <c r="G738" s="24"/>
      <c r="H738" s="43"/>
      <c r="I738" s="8"/>
      <c r="M738" s="43"/>
      <c r="O738" s="25"/>
      <c r="P738" s="24"/>
      <c r="Q738" s="24"/>
      <c r="R738" s="43"/>
      <c r="S738" s="8"/>
      <c r="W738" s="43"/>
      <c r="Y738" s="25"/>
      <c r="Z738" s="24"/>
      <c r="AA738" s="24"/>
      <c r="AB738" s="43"/>
      <c r="AC738" s="8"/>
    </row>
    <row r="739" spans="5:29" x14ac:dyDescent="0.3">
      <c r="E739" s="24"/>
      <c r="F739" s="24"/>
      <c r="G739" s="24"/>
      <c r="H739" s="43"/>
      <c r="I739" s="8"/>
      <c r="M739" s="43"/>
      <c r="O739" s="25"/>
      <c r="P739" s="24"/>
      <c r="Q739" s="24"/>
      <c r="R739" s="43"/>
      <c r="S739" s="8"/>
      <c r="W739" s="43"/>
      <c r="Y739" s="25"/>
      <c r="Z739" s="24"/>
      <c r="AA739" s="24"/>
      <c r="AB739" s="43"/>
      <c r="AC739" s="8"/>
    </row>
    <row r="740" spans="5:29" x14ac:dyDescent="0.3">
      <c r="E740" s="24"/>
      <c r="F740" s="24"/>
      <c r="G740" s="24"/>
      <c r="H740" s="43"/>
      <c r="I740" s="8"/>
      <c r="M740" s="43"/>
      <c r="O740" s="25"/>
      <c r="P740" s="24"/>
      <c r="Q740" s="24"/>
      <c r="R740" s="43"/>
      <c r="S740" s="8"/>
      <c r="W740" s="43"/>
      <c r="Y740" s="25"/>
      <c r="Z740" s="24"/>
      <c r="AA740" s="24"/>
      <c r="AB740" s="43"/>
      <c r="AC740" s="8"/>
    </row>
    <row r="741" spans="5:29" x14ac:dyDescent="0.3">
      <c r="E741" s="24"/>
      <c r="F741" s="24"/>
      <c r="G741" s="24"/>
      <c r="H741" s="43"/>
      <c r="I741" s="8"/>
      <c r="M741" s="43"/>
      <c r="O741" s="25"/>
      <c r="P741" s="24"/>
      <c r="Q741" s="24"/>
      <c r="R741" s="43"/>
      <c r="S741" s="8"/>
      <c r="W741" s="43"/>
      <c r="Y741" s="25"/>
      <c r="Z741" s="24"/>
      <c r="AA741" s="24"/>
      <c r="AB741" s="43"/>
      <c r="AC741" s="8"/>
    </row>
    <row r="742" spans="5:29" x14ac:dyDescent="0.3">
      <c r="E742" s="24"/>
      <c r="F742" s="24"/>
      <c r="G742" s="24"/>
      <c r="H742" s="43"/>
      <c r="I742" s="8"/>
      <c r="M742" s="43"/>
      <c r="O742" s="25"/>
      <c r="P742" s="24"/>
      <c r="Q742" s="24"/>
      <c r="R742" s="43"/>
      <c r="S742" s="8"/>
      <c r="W742" s="43"/>
      <c r="Y742" s="25"/>
      <c r="Z742" s="24"/>
      <c r="AA742" s="24"/>
      <c r="AB742" s="43"/>
      <c r="AC742" s="8"/>
    </row>
    <row r="743" spans="5:29" x14ac:dyDescent="0.3">
      <c r="E743" s="24"/>
      <c r="F743" s="24"/>
      <c r="G743" s="24"/>
      <c r="H743" s="43"/>
      <c r="I743" s="8"/>
      <c r="M743" s="43"/>
      <c r="O743" s="25"/>
      <c r="P743" s="24"/>
      <c r="Q743" s="24"/>
      <c r="R743" s="43"/>
      <c r="S743" s="8"/>
      <c r="W743" s="43"/>
      <c r="Y743" s="25"/>
      <c r="Z743" s="24"/>
      <c r="AA743" s="24"/>
      <c r="AB743" s="43"/>
      <c r="AC743" s="8"/>
    </row>
    <row r="744" spans="5:29" x14ac:dyDescent="0.3">
      <c r="E744" s="24"/>
      <c r="F744" s="24"/>
      <c r="G744" s="24"/>
      <c r="H744" s="43"/>
      <c r="I744" s="8"/>
      <c r="M744" s="43"/>
      <c r="O744" s="25"/>
      <c r="P744" s="24"/>
      <c r="Q744" s="24"/>
      <c r="R744" s="43"/>
      <c r="S744" s="8"/>
      <c r="W744" s="43"/>
      <c r="Y744" s="25"/>
      <c r="Z744" s="24"/>
      <c r="AA744" s="24"/>
      <c r="AB744" s="43"/>
      <c r="AC744" s="8"/>
    </row>
    <row r="745" spans="5:29" x14ac:dyDescent="0.3">
      <c r="E745" s="24"/>
      <c r="F745" s="24"/>
      <c r="G745" s="24"/>
      <c r="H745" s="43"/>
      <c r="I745" s="8"/>
      <c r="M745" s="43"/>
      <c r="O745" s="25"/>
      <c r="P745" s="24"/>
      <c r="Q745" s="24"/>
      <c r="R745" s="43"/>
      <c r="S745" s="8"/>
      <c r="W745" s="43"/>
      <c r="Y745" s="25"/>
      <c r="Z745" s="24"/>
      <c r="AA745" s="24"/>
      <c r="AB745" s="43"/>
      <c r="AC745" s="8"/>
    </row>
    <row r="746" spans="5:29" x14ac:dyDescent="0.3">
      <c r="E746" s="24"/>
      <c r="F746" s="24"/>
      <c r="G746" s="24"/>
      <c r="H746" s="43"/>
      <c r="I746" s="8"/>
      <c r="M746" s="43"/>
      <c r="O746" s="25"/>
      <c r="P746" s="24"/>
      <c r="Q746" s="24"/>
      <c r="R746" s="43"/>
      <c r="S746" s="8"/>
      <c r="W746" s="43"/>
      <c r="Y746" s="25"/>
      <c r="Z746" s="24"/>
      <c r="AA746" s="24"/>
      <c r="AB746" s="43"/>
      <c r="AC746" s="8"/>
    </row>
    <row r="747" spans="5:29" x14ac:dyDescent="0.3">
      <c r="E747" s="24"/>
      <c r="F747" s="24"/>
      <c r="G747" s="24"/>
      <c r="H747" s="43"/>
      <c r="I747" s="8"/>
      <c r="M747" s="43"/>
      <c r="O747" s="25"/>
      <c r="P747" s="24"/>
      <c r="Q747" s="24"/>
      <c r="R747" s="43"/>
      <c r="S747" s="8"/>
      <c r="W747" s="43"/>
      <c r="Y747" s="25"/>
      <c r="Z747" s="24"/>
      <c r="AA747" s="24"/>
      <c r="AB747" s="43"/>
      <c r="AC747" s="8"/>
    </row>
    <row r="748" spans="5:29" x14ac:dyDescent="0.3">
      <c r="E748" s="24"/>
      <c r="F748" s="24"/>
      <c r="G748" s="24"/>
      <c r="H748" s="43"/>
      <c r="I748" s="8"/>
      <c r="M748" s="43"/>
      <c r="O748" s="25"/>
      <c r="P748" s="24"/>
      <c r="Q748" s="24"/>
      <c r="R748" s="43"/>
      <c r="S748" s="8"/>
      <c r="W748" s="43"/>
      <c r="Y748" s="25"/>
      <c r="Z748" s="24"/>
      <c r="AA748" s="24"/>
      <c r="AB748" s="43"/>
      <c r="AC748" s="8"/>
    </row>
    <row r="749" spans="5:29" x14ac:dyDescent="0.3">
      <c r="E749" s="24"/>
      <c r="F749" s="24"/>
      <c r="G749" s="24"/>
      <c r="H749" s="43"/>
      <c r="I749" s="8"/>
      <c r="M749" s="43"/>
      <c r="O749" s="25"/>
      <c r="P749" s="24"/>
      <c r="Q749" s="24"/>
      <c r="R749" s="43"/>
      <c r="S749" s="8"/>
      <c r="W749" s="43"/>
      <c r="Y749" s="25"/>
      <c r="Z749" s="24"/>
      <c r="AA749" s="24"/>
      <c r="AB749" s="43"/>
      <c r="AC749" s="8"/>
    </row>
    <row r="750" spans="5:29" x14ac:dyDescent="0.3">
      <c r="E750" s="24"/>
      <c r="F750" s="24"/>
      <c r="G750" s="24"/>
      <c r="H750" s="43"/>
      <c r="I750" s="8"/>
      <c r="M750" s="43"/>
      <c r="O750" s="25"/>
      <c r="P750" s="24"/>
      <c r="Q750" s="24"/>
      <c r="R750" s="43"/>
      <c r="S750" s="8"/>
      <c r="W750" s="43"/>
      <c r="Y750" s="25"/>
      <c r="Z750" s="24"/>
      <c r="AA750" s="24"/>
      <c r="AB750" s="43"/>
      <c r="AC750" s="8"/>
    </row>
    <row r="751" spans="5:29" x14ac:dyDescent="0.3">
      <c r="E751" s="24"/>
      <c r="F751" s="24"/>
      <c r="G751" s="24"/>
      <c r="H751" s="43"/>
      <c r="I751" s="8"/>
      <c r="M751" s="43"/>
      <c r="O751" s="25"/>
      <c r="P751" s="24"/>
      <c r="Q751" s="24"/>
      <c r="R751" s="43"/>
      <c r="S751" s="8"/>
      <c r="W751" s="43"/>
      <c r="Y751" s="25"/>
      <c r="Z751" s="24"/>
      <c r="AA751" s="24"/>
      <c r="AB751" s="43"/>
      <c r="AC751" s="8"/>
    </row>
    <row r="752" spans="5:29" x14ac:dyDescent="0.3">
      <c r="E752" s="24"/>
      <c r="F752" s="24"/>
      <c r="G752" s="24"/>
      <c r="H752" s="43"/>
      <c r="I752" s="8"/>
      <c r="M752" s="43"/>
      <c r="O752" s="25"/>
      <c r="P752" s="24"/>
      <c r="Q752" s="24"/>
      <c r="R752" s="43"/>
      <c r="S752" s="8"/>
      <c r="W752" s="43"/>
      <c r="Y752" s="25"/>
      <c r="Z752" s="24"/>
      <c r="AA752" s="24"/>
      <c r="AB752" s="43"/>
      <c r="AC752" s="8"/>
    </row>
    <row r="753" spans="5:29" x14ac:dyDescent="0.3">
      <c r="E753" s="24"/>
      <c r="F753" s="24"/>
      <c r="G753" s="24"/>
      <c r="H753" s="43"/>
      <c r="I753" s="8"/>
      <c r="M753" s="43"/>
      <c r="O753" s="25"/>
      <c r="P753" s="24"/>
      <c r="Q753" s="24"/>
      <c r="R753" s="43"/>
      <c r="S753" s="8"/>
      <c r="W753" s="43"/>
      <c r="Y753" s="25"/>
      <c r="Z753" s="24"/>
      <c r="AA753" s="24"/>
      <c r="AB753" s="43"/>
      <c r="AC753" s="8"/>
    </row>
    <row r="754" spans="5:29" x14ac:dyDescent="0.3">
      <c r="E754" s="24"/>
      <c r="F754" s="24"/>
      <c r="G754" s="24"/>
      <c r="H754" s="43"/>
      <c r="I754" s="8"/>
      <c r="M754" s="43"/>
      <c r="O754" s="25"/>
      <c r="P754" s="24"/>
      <c r="Q754" s="24"/>
      <c r="R754" s="43"/>
      <c r="S754" s="8"/>
      <c r="W754" s="43"/>
      <c r="Y754" s="25"/>
      <c r="Z754" s="24"/>
      <c r="AA754" s="24"/>
      <c r="AB754" s="43"/>
      <c r="AC754" s="8"/>
    </row>
    <row r="755" spans="5:29" x14ac:dyDescent="0.3">
      <c r="E755" s="24"/>
      <c r="F755" s="24"/>
      <c r="G755" s="24"/>
      <c r="H755" s="43"/>
      <c r="I755" s="8"/>
      <c r="M755" s="43"/>
      <c r="O755" s="25"/>
      <c r="P755" s="24"/>
      <c r="Q755" s="24"/>
      <c r="R755" s="43"/>
      <c r="S755" s="8"/>
      <c r="W755" s="43"/>
      <c r="Y755" s="25"/>
      <c r="Z755" s="24"/>
      <c r="AA755" s="24"/>
      <c r="AB755" s="43"/>
      <c r="AC755" s="8"/>
    </row>
    <row r="756" spans="5:29" x14ac:dyDescent="0.3">
      <c r="E756" s="24"/>
      <c r="F756" s="24"/>
      <c r="G756" s="24"/>
      <c r="H756" s="43"/>
      <c r="I756" s="8"/>
      <c r="M756" s="43"/>
      <c r="O756" s="25"/>
      <c r="P756" s="24"/>
      <c r="Q756" s="24"/>
      <c r="R756" s="43"/>
      <c r="S756" s="8"/>
      <c r="W756" s="43"/>
      <c r="Y756" s="25"/>
      <c r="Z756" s="24"/>
      <c r="AA756" s="24"/>
      <c r="AB756" s="43"/>
      <c r="AC756" s="8"/>
    </row>
    <row r="757" spans="5:29" x14ac:dyDescent="0.3">
      <c r="E757" s="24"/>
      <c r="F757" s="24"/>
      <c r="G757" s="24"/>
      <c r="H757" s="43"/>
      <c r="I757" s="8"/>
      <c r="M757" s="43"/>
      <c r="O757" s="25"/>
      <c r="P757" s="24"/>
      <c r="Q757" s="24"/>
      <c r="R757" s="43"/>
      <c r="S757" s="8"/>
      <c r="W757" s="43"/>
      <c r="Y757" s="25"/>
      <c r="Z757" s="24"/>
      <c r="AA757" s="24"/>
      <c r="AB757" s="43"/>
      <c r="AC757" s="8"/>
    </row>
    <row r="758" spans="5:29" x14ac:dyDescent="0.3">
      <c r="E758" s="24"/>
      <c r="F758" s="24"/>
      <c r="G758" s="24"/>
      <c r="H758" s="43"/>
      <c r="I758" s="8"/>
      <c r="M758" s="43"/>
      <c r="O758" s="25"/>
      <c r="P758" s="24"/>
      <c r="Q758" s="24"/>
      <c r="R758" s="43"/>
      <c r="S758" s="8"/>
      <c r="W758" s="43"/>
      <c r="Y758" s="25"/>
      <c r="Z758" s="24"/>
      <c r="AA758" s="24"/>
      <c r="AB758" s="43"/>
      <c r="AC758" s="8"/>
    </row>
    <row r="759" spans="5:29" x14ac:dyDescent="0.3">
      <c r="E759" s="24"/>
      <c r="F759" s="24"/>
      <c r="G759" s="24"/>
      <c r="H759" s="43"/>
      <c r="I759" s="8"/>
      <c r="M759" s="43"/>
      <c r="O759" s="25"/>
      <c r="P759" s="24"/>
      <c r="Q759" s="24"/>
      <c r="R759" s="43"/>
      <c r="S759" s="8"/>
      <c r="W759" s="43"/>
      <c r="Y759" s="25"/>
      <c r="Z759" s="24"/>
      <c r="AA759" s="24"/>
      <c r="AB759" s="43"/>
      <c r="AC759" s="8"/>
    </row>
    <row r="760" spans="5:29" x14ac:dyDescent="0.3">
      <c r="E760" s="24"/>
      <c r="F760" s="24"/>
      <c r="G760" s="24"/>
      <c r="H760" s="43"/>
      <c r="I760" s="8"/>
      <c r="M760" s="43"/>
      <c r="O760" s="25"/>
      <c r="P760" s="24"/>
      <c r="Q760" s="24"/>
      <c r="R760" s="43"/>
      <c r="S760" s="8"/>
      <c r="W760" s="43"/>
      <c r="Y760" s="25"/>
      <c r="Z760" s="24"/>
      <c r="AA760" s="24"/>
      <c r="AB760" s="43"/>
      <c r="AC760" s="8"/>
    </row>
    <row r="761" spans="5:29" x14ac:dyDescent="0.3">
      <c r="E761" s="24"/>
      <c r="F761" s="24"/>
      <c r="G761" s="24"/>
      <c r="H761" s="43"/>
      <c r="I761" s="8"/>
      <c r="M761" s="43"/>
      <c r="O761" s="25"/>
      <c r="P761" s="24"/>
      <c r="Q761" s="24"/>
      <c r="R761" s="43"/>
      <c r="S761" s="8"/>
      <c r="W761" s="43"/>
      <c r="Y761" s="25"/>
      <c r="Z761" s="24"/>
      <c r="AA761" s="24"/>
      <c r="AB761" s="43"/>
      <c r="AC761" s="8"/>
    </row>
    <row r="762" spans="5:29" x14ac:dyDescent="0.3">
      <c r="E762" s="24"/>
      <c r="F762" s="24"/>
      <c r="G762" s="24"/>
      <c r="H762" s="43"/>
      <c r="I762" s="8"/>
      <c r="M762" s="43"/>
      <c r="O762" s="25"/>
      <c r="P762" s="24"/>
      <c r="Q762" s="24"/>
      <c r="R762" s="43"/>
      <c r="S762" s="8"/>
      <c r="W762" s="43"/>
      <c r="Y762" s="25"/>
      <c r="Z762" s="24"/>
      <c r="AA762" s="24"/>
      <c r="AB762" s="43"/>
      <c r="AC762" s="8"/>
    </row>
    <row r="763" spans="5:29" x14ac:dyDescent="0.3">
      <c r="E763" s="24"/>
      <c r="F763" s="24"/>
      <c r="G763" s="24"/>
      <c r="H763" s="43"/>
      <c r="I763" s="8"/>
      <c r="M763" s="43"/>
      <c r="O763" s="25"/>
      <c r="P763" s="24"/>
      <c r="Q763" s="24"/>
      <c r="R763" s="43"/>
      <c r="S763" s="8"/>
      <c r="W763" s="43"/>
      <c r="Y763" s="25"/>
      <c r="Z763" s="24"/>
      <c r="AA763" s="24"/>
      <c r="AB763" s="43"/>
      <c r="AC763" s="8"/>
    </row>
    <row r="764" spans="5:29" x14ac:dyDescent="0.3">
      <c r="E764" s="24"/>
      <c r="F764" s="24"/>
      <c r="G764" s="24"/>
      <c r="H764" s="43"/>
      <c r="I764" s="8"/>
      <c r="M764" s="43"/>
      <c r="O764" s="25"/>
      <c r="P764" s="24"/>
      <c r="Q764" s="24"/>
      <c r="R764" s="43"/>
      <c r="S764" s="8"/>
      <c r="W764" s="43"/>
      <c r="Y764" s="25"/>
      <c r="Z764" s="24"/>
      <c r="AA764" s="24"/>
      <c r="AB764" s="43"/>
      <c r="AC764" s="8"/>
    </row>
    <row r="765" spans="5:29" x14ac:dyDescent="0.3">
      <c r="E765" s="24"/>
      <c r="F765" s="24"/>
      <c r="G765" s="24"/>
      <c r="H765" s="43"/>
      <c r="I765" s="8"/>
      <c r="M765" s="43"/>
      <c r="O765" s="25"/>
      <c r="P765" s="24"/>
      <c r="Q765" s="24"/>
      <c r="R765" s="43"/>
      <c r="S765" s="8"/>
      <c r="W765" s="43"/>
      <c r="Y765" s="25"/>
      <c r="Z765" s="24"/>
      <c r="AA765" s="24"/>
      <c r="AB765" s="43"/>
      <c r="AC765" s="8"/>
    </row>
    <row r="766" spans="5:29" x14ac:dyDescent="0.3">
      <c r="E766" s="24"/>
      <c r="F766" s="24"/>
      <c r="G766" s="24"/>
      <c r="H766" s="43"/>
      <c r="I766" s="8"/>
      <c r="M766" s="43"/>
      <c r="O766" s="25"/>
      <c r="P766" s="24"/>
      <c r="Q766" s="24"/>
      <c r="R766" s="43"/>
      <c r="S766" s="8"/>
      <c r="W766" s="43"/>
      <c r="Y766" s="25"/>
      <c r="Z766" s="24"/>
      <c r="AA766" s="24"/>
      <c r="AB766" s="43"/>
      <c r="AC766" s="8"/>
    </row>
    <row r="767" spans="5:29" x14ac:dyDescent="0.3">
      <c r="E767" s="24"/>
      <c r="F767" s="24"/>
      <c r="G767" s="24"/>
      <c r="H767" s="43"/>
      <c r="I767" s="8"/>
      <c r="M767" s="43"/>
      <c r="O767" s="25"/>
      <c r="P767" s="24"/>
      <c r="Q767" s="24"/>
      <c r="R767" s="43"/>
      <c r="S767" s="8"/>
      <c r="W767" s="43"/>
      <c r="Y767" s="25"/>
      <c r="Z767" s="24"/>
      <c r="AA767" s="24"/>
      <c r="AB767" s="43"/>
      <c r="AC767" s="8"/>
    </row>
    <row r="768" spans="5:29" x14ac:dyDescent="0.3">
      <c r="E768" s="24"/>
      <c r="F768" s="24"/>
      <c r="G768" s="24"/>
      <c r="H768" s="43"/>
      <c r="I768" s="8"/>
      <c r="M768" s="43"/>
      <c r="O768" s="25"/>
      <c r="P768" s="24"/>
      <c r="Q768" s="24"/>
      <c r="R768" s="43"/>
      <c r="S768" s="8"/>
      <c r="W768" s="43"/>
      <c r="Y768" s="25"/>
      <c r="Z768" s="24"/>
      <c r="AA768" s="24"/>
      <c r="AB768" s="43"/>
      <c r="AC768" s="8"/>
    </row>
    <row r="769" spans="5:29" x14ac:dyDescent="0.3">
      <c r="E769" s="24"/>
      <c r="F769" s="24"/>
      <c r="G769" s="24"/>
      <c r="H769" s="43"/>
      <c r="I769" s="8"/>
      <c r="M769" s="43"/>
      <c r="O769" s="25"/>
      <c r="P769" s="24"/>
      <c r="Q769" s="24"/>
      <c r="R769" s="43"/>
      <c r="S769" s="8"/>
      <c r="W769" s="43"/>
      <c r="Y769" s="25"/>
      <c r="Z769" s="24"/>
      <c r="AA769" s="24"/>
      <c r="AB769" s="43"/>
      <c r="AC769" s="8"/>
    </row>
    <row r="770" spans="5:29" x14ac:dyDescent="0.3">
      <c r="E770" s="24"/>
      <c r="F770" s="24"/>
      <c r="G770" s="24"/>
      <c r="H770" s="43"/>
      <c r="I770" s="8"/>
      <c r="M770" s="43"/>
      <c r="O770" s="25"/>
      <c r="P770" s="24"/>
      <c r="Q770" s="24"/>
      <c r="R770" s="43"/>
      <c r="S770" s="8"/>
      <c r="W770" s="43"/>
      <c r="Y770" s="25"/>
      <c r="Z770" s="24"/>
      <c r="AA770" s="24"/>
      <c r="AB770" s="43"/>
      <c r="AC770" s="8"/>
    </row>
    <row r="771" spans="5:29" x14ac:dyDescent="0.3">
      <c r="E771" s="24"/>
      <c r="F771" s="24"/>
      <c r="G771" s="24"/>
      <c r="H771" s="43"/>
      <c r="I771" s="8"/>
      <c r="M771" s="43"/>
      <c r="O771" s="25"/>
      <c r="P771" s="24"/>
      <c r="Q771" s="24"/>
      <c r="R771" s="43"/>
      <c r="S771" s="8"/>
      <c r="W771" s="43"/>
      <c r="Y771" s="25"/>
      <c r="Z771" s="24"/>
      <c r="AA771" s="24"/>
      <c r="AB771" s="43"/>
      <c r="AC771" s="8"/>
    </row>
    <row r="772" spans="5:29" x14ac:dyDescent="0.3">
      <c r="E772" s="24"/>
      <c r="F772" s="24"/>
      <c r="G772" s="24"/>
      <c r="H772" s="43"/>
      <c r="I772" s="8"/>
      <c r="M772" s="43"/>
      <c r="O772" s="25"/>
      <c r="P772" s="24"/>
      <c r="Q772" s="24"/>
      <c r="R772" s="43"/>
      <c r="S772" s="8"/>
      <c r="W772" s="43"/>
      <c r="Y772" s="25"/>
      <c r="Z772" s="24"/>
      <c r="AA772" s="24"/>
      <c r="AB772" s="43"/>
      <c r="AC772" s="8"/>
    </row>
    <row r="773" spans="5:29" x14ac:dyDescent="0.3">
      <c r="E773" s="24"/>
      <c r="F773" s="24"/>
      <c r="G773" s="24"/>
      <c r="H773" s="43"/>
      <c r="I773" s="8"/>
      <c r="M773" s="43"/>
      <c r="O773" s="25"/>
      <c r="P773" s="24"/>
      <c r="Q773" s="24"/>
      <c r="R773" s="43"/>
      <c r="S773" s="8"/>
      <c r="W773" s="43"/>
      <c r="Y773" s="25"/>
      <c r="Z773" s="24"/>
      <c r="AA773" s="24"/>
      <c r="AB773" s="43"/>
      <c r="AC773" s="8"/>
    </row>
    <row r="774" spans="5:29" x14ac:dyDescent="0.3">
      <c r="E774" s="24"/>
      <c r="F774" s="24"/>
      <c r="G774" s="24"/>
      <c r="H774" s="43"/>
      <c r="I774" s="8"/>
      <c r="M774" s="43"/>
      <c r="O774" s="25"/>
      <c r="P774" s="24"/>
      <c r="Q774" s="24"/>
      <c r="R774" s="43"/>
      <c r="S774" s="8"/>
      <c r="W774" s="43"/>
      <c r="Y774" s="25"/>
      <c r="Z774" s="24"/>
      <c r="AA774" s="24"/>
      <c r="AB774" s="43"/>
      <c r="AC774" s="8"/>
    </row>
    <row r="775" spans="5:29" x14ac:dyDescent="0.3">
      <c r="E775" s="24"/>
      <c r="F775" s="24"/>
      <c r="G775" s="24"/>
      <c r="H775" s="43"/>
      <c r="I775" s="8"/>
      <c r="M775" s="43"/>
      <c r="O775" s="25"/>
      <c r="P775" s="24"/>
      <c r="Q775" s="24"/>
      <c r="R775" s="43"/>
      <c r="S775" s="8"/>
      <c r="W775" s="43"/>
      <c r="Y775" s="25"/>
      <c r="Z775" s="24"/>
      <c r="AA775" s="24"/>
      <c r="AB775" s="43"/>
      <c r="AC775" s="8"/>
    </row>
    <row r="776" spans="5:29" x14ac:dyDescent="0.3">
      <c r="E776" s="24"/>
      <c r="F776" s="24"/>
      <c r="G776" s="24"/>
      <c r="H776" s="43"/>
      <c r="I776" s="8"/>
      <c r="M776" s="43"/>
      <c r="O776" s="25"/>
      <c r="P776" s="24"/>
      <c r="Q776" s="24"/>
      <c r="R776" s="43"/>
      <c r="S776" s="8"/>
      <c r="W776" s="43"/>
      <c r="Y776" s="25"/>
      <c r="Z776" s="24"/>
      <c r="AA776" s="24"/>
      <c r="AB776" s="43"/>
      <c r="AC776" s="8"/>
    </row>
    <row r="777" spans="5:29" x14ac:dyDescent="0.3">
      <c r="E777" s="24"/>
      <c r="F777" s="24"/>
      <c r="G777" s="24"/>
      <c r="H777" s="43"/>
      <c r="I777" s="8"/>
      <c r="M777" s="43"/>
      <c r="O777" s="25"/>
      <c r="P777" s="24"/>
      <c r="Q777" s="24"/>
      <c r="R777" s="43"/>
      <c r="S777" s="8"/>
      <c r="W777" s="43"/>
      <c r="Y777" s="25"/>
      <c r="Z777" s="24"/>
      <c r="AA777" s="24"/>
      <c r="AB777" s="43"/>
      <c r="AC777" s="8"/>
    </row>
    <row r="778" spans="5:29" x14ac:dyDescent="0.3">
      <c r="E778" s="24"/>
      <c r="F778" s="24"/>
      <c r="G778" s="24"/>
      <c r="H778" s="43"/>
      <c r="I778" s="8"/>
      <c r="M778" s="43"/>
      <c r="O778" s="25"/>
      <c r="P778" s="24"/>
      <c r="Q778" s="24"/>
      <c r="R778" s="43"/>
      <c r="S778" s="8"/>
      <c r="W778" s="43"/>
      <c r="Y778" s="25"/>
      <c r="Z778" s="24"/>
      <c r="AA778" s="24"/>
      <c r="AB778" s="43"/>
      <c r="AC778" s="8"/>
    </row>
    <row r="779" spans="5:29" x14ac:dyDescent="0.3">
      <c r="E779" s="24"/>
      <c r="F779" s="24"/>
      <c r="G779" s="24"/>
      <c r="H779" s="43"/>
      <c r="I779" s="8"/>
      <c r="M779" s="43"/>
      <c r="O779" s="25"/>
      <c r="P779" s="24"/>
      <c r="Q779" s="24"/>
      <c r="R779" s="43"/>
      <c r="S779" s="8"/>
      <c r="W779" s="43"/>
      <c r="Y779" s="25"/>
      <c r="Z779" s="24"/>
      <c r="AA779" s="24"/>
      <c r="AB779" s="43"/>
      <c r="AC779" s="8"/>
    </row>
    <row r="780" spans="5:29" x14ac:dyDescent="0.3">
      <c r="E780" s="24"/>
      <c r="F780" s="24"/>
      <c r="G780" s="24"/>
      <c r="H780" s="43"/>
      <c r="I780" s="8"/>
      <c r="M780" s="43"/>
      <c r="O780" s="25"/>
      <c r="P780" s="24"/>
      <c r="Q780" s="24"/>
      <c r="R780" s="43"/>
      <c r="S780" s="8"/>
      <c r="W780" s="43"/>
      <c r="Y780" s="25"/>
      <c r="Z780" s="24"/>
      <c r="AA780" s="24"/>
      <c r="AB780" s="43"/>
      <c r="AC780" s="8"/>
    </row>
    <row r="781" spans="5:29" x14ac:dyDescent="0.3">
      <c r="E781" s="24"/>
      <c r="F781" s="24"/>
      <c r="G781" s="24"/>
      <c r="H781" s="43"/>
      <c r="I781" s="8"/>
      <c r="M781" s="43"/>
      <c r="O781" s="25"/>
      <c r="P781" s="24"/>
      <c r="Q781" s="24"/>
      <c r="R781" s="43"/>
      <c r="S781" s="8"/>
      <c r="W781" s="43"/>
      <c r="Y781" s="25"/>
      <c r="Z781" s="24"/>
      <c r="AA781" s="24"/>
      <c r="AB781" s="43"/>
      <c r="AC781" s="8"/>
    </row>
    <row r="782" spans="5:29" x14ac:dyDescent="0.3">
      <c r="E782" s="24"/>
      <c r="F782" s="24"/>
      <c r="G782" s="24"/>
      <c r="H782" s="43"/>
      <c r="I782" s="8"/>
      <c r="M782" s="43"/>
      <c r="O782" s="25"/>
      <c r="P782" s="24"/>
      <c r="Q782" s="24"/>
      <c r="R782" s="43"/>
      <c r="S782" s="8"/>
      <c r="W782" s="43"/>
      <c r="Y782" s="25"/>
      <c r="Z782" s="24"/>
      <c r="AA782" s="24"/>
      <c r="AB782" s="43"/>
      <c r="AC782" s="8"/>
    </row>
    <row r="783" spans="5:29" x14ac:dyDescent="0.3">
      <c r="E783" s="24"/>
      <c r="F783" s="24"/>
      <c r="G783" s="24"/>
      <c r="H783" s="43"/>
      <c r="I783" s="8"/>
      <c r="M783" s="43"/>
      <c r="O783" s="25"/>
      <c r="P783" s="24"/>
      <c r="Q783" s="24"/>
      <c r="R783" s="43"/>
      <c r="S783" s="8"/>
      <c r="W783" s="43"/>
      <c r="Y783" s="25"/>
      <c r="Z783" s="24"/>
      <c r="AA783" s="24"/>
      <c r="AB783" s="43"/>
      <c r="AC783" s="8"/>
    </row>
    <row r="784" spans="5:29" x14ac:dyDescent="0.3">
      <c r="E784" s="24"/>
      <c r="F784" s="24"/>
      <c r="G784" s="24"/>
      <c r="H784" s="43"/>
      <c r="I784" s="8"/>
      <c r="M784" s="43"/>
      <c r="O784" s="25"/>
      <c r="P784" s="24"/>
      <c r="Q784" s="24"/>
      <c r="R784" s="43"/>
      <c r="S784" s="8"/>
      <c r="W784" s="43"/>
      <c r="Y784" s="25"/>
      <c r="Z784" s="24"/>
      <c r="AA784" s="24"/>
      <c r="AB784" s="43"/>
      <c r="AC784" s="8"/>
    </row>
    <row r="785" spans="5:29" x14ac:dyDescent="0.3">
      <c r="E785" s="24"/>
      <c r="F785" s="24"/>
      <c r="G785" s="24"/>
      <c r="H785" s="43"/>
      <c r="I785" s="8"/>
      <c r="M785" s="43"/>
      <c r="O785" s="25"/>
      <c r="P785" s="24"/>
      <c r="Q785" s="24"/>
      <c r="R785" s="43"/>
      <c r="S785" s="8"/>
      <c r="W785" s="43"/>
      <c r="Y785" s="25"/>
      <c r="Z785" s="24"/>
      <c r="AA785" s="24"/>
      <c r="AB785" s="43"/>
      <c r="AC785" s="8"/>
    </row>
    <row r="786" spans="5:29" x14ac:dyDescent="0.3">
      <c r="E786" s="24"/>
      <c r="F786" s="24"/>
      <c r="G786" s="24"/>
      <c r="H786" s="43"/>
      <c r="I786" s="8"/>
      <c r="M786" s="43"/>
      <c r="O786" s="25"/>
      <c r="P786" s="24"/>
      <c r="Q786" s="24"/>
      <c r="R786" s="43"/>
      <c r="S786" s="8"/>
      <c r="W786" s="43"/>
      <c r="Y786" s="25"/>
      <c r="Z786" s="24"/>
      <c r="AA786" s="24"/>
      <c r="AB786" s="43"/>
      <c r="AC786" s="8"/>
    </row>
    <row r="787" spans="5:29" x14ac:dyDescent="0.3">
      <c r="E787" s="24"/>
      <c r="F787" s="24"/>
      <c r="G787" s="24"/>
      <c r="H787" s="43"/>
      <c r="I787" s="8"/>
      <c r="M787" s="43"/>
      <c r="O787" s="25"/>
      <c r="P787" s="24"/>
      <c r="Q787" s="24"/>
      <c r="R787" s="43"/>
      <c r="S787" s="8"/>
      <c r="W787" s="43"/>
      <c r="Y787" s="25"/>
      <c r="Z787" s="24"/>
      <c r="AA787" s="24"/>
      <c r="AB787" s="43"/>
      <c r="AC787" s="8"/>
    </row>
    <row r="788" spans="5:29" x14ac:dyDescent="0.3">
      <c r="E788" s="24"/>
      <c r="F788" s="24"/>
      <c r="G788" s="24"/>
      <c r="H788" s="43"/>
      <c r="I788" s="8"/>
      <c r="M788" s="43"/>
      <c r="O788" s="25"/>
      <c r="P788" s="24"/>
      <c r="Q788" s="24"/>
      <c r="R788" s="43"/>
      <c r="S788" s="8"/>
      <c r="W788" s="43"/>
      <c r="Y788" s="25"/>
      <c r="Z788" s="24"/>
      <c r="AA788" s="24"/>
      <c r="AB788" s="43"/>
      <c r="AC788" s="8"/>
    </row>
    <row r="789" spans="5:29" x14ac:dyDescent="0.3">
      <c r="E789" s="24"/>
      <c r="F789" s="24"/>
      <c r="G789" s="24"/>
      <c r="H789" s="43"/>
      <c r="I789" s="8"/>
      <c r="M789" s="43"/>
      <c r="O789" s="25"/>
      <c r="P789" s="24"/>
      <c r="Q789" s="24"/>
      <c r="R789" s="43"/>
      <c r="S789" s="8"/>
      <c r="W789" s="43"/>
      <c r="Y789" s="25"/>
      <c r="Z789" s="24"/>
      <c r="AA789" s="24"/>
      <c r="AB789" s="43"/>
      <c r="AC789" s="8"/>
    </row>
    <row r="790" spans="5:29" x14ac:dyDescent="0.3">
      <c r="E790" s="24"/>
      <c r="F790" s="24"/>
      <c r="G790" s="24"/>
      <c r="H790" s="43"/>
      <c r="I790" s="8"/>
      <c r="M790" s="43"/>
      <c r="O790" s="25"/>
      <c r="P790" s="24"/>
      <c r="Q790" s="24"/>
      <c r="R790" s="43"/>
      <c r="S790" s="8"/>
      <c r="W790" s="43"/>
      <c r="Y790" s="25"/>
      <c r="Z790" s="24"/>
      <c r="AA790" s="24"/>
      <c r="AB790" s="43"/>
      <c r="AC790" s="8"/>
    </row>
    <row r="791" spans="5:29" x14ac:dyDescent="0.3">
      <c r="E791" s="24"/>
      <c r="F791" s="24"/>
      <c r="G791" s="24"/>
      <c r="H791" s="43"/>
      <c r="I791" s="8"/>
      <c r="M791" s="43"/>
      <c r="O791" s="25"/>
      <c r="P791" s="24"/>
      <c r="Q791" s="24"/>
      <c r="R791" s="43"/>
      <c r="S791" s="8"/>
      <c r="W791" s="43"/>
      <c r="Y791" s="25"/>
      <c r="Z791" s="24"/>
      <c r="AA791" s="24"/>
      <c r="AB791" s="43"/>
      <c r="AC791" s="8"/>
    </row>
    <row r="792" spans="5:29" x14ac:dyDescent="0.3">
      <c r="E792" s="24"/>
      <c r="F792" s="24"/>
      <c r="G792" s="24"/>
      <c r="H792" s="43"/>
      <c r="I792" s="8"/>
      <c r="M792" s="43"/>
      <c r="O792" s="25"/>
      <c r="P792" s="24"/>
      <c r="Q792" s="24"/>
      <c r="R792" s="43"/>
      <c r="S792" s="8"/>
      <c r="W792" s="43"/>
      <c r="Y792" s="25"/>
      <c r="Z792" s="24"/>
      <c r="AA792" s="24"/>
      <c r="AB792" s="43"/>
      <c r="AC792" s="8"/>
    </row>
    <row r="793" spans="5:29" x14ac:dyDescent="0.3">
      <c r="E793" s="24"/>
      <c r="F793" s="24"/>
      <c r="G793" s="24"/>
      <c r="H793" s="43"/>
      <c r="I793" s="8"/>
      <c r="M793" s="43"/>
      <c r="O793" s="25"/>
      <c r="P793" s="24"/>
      <c r="Q793" s="24"/>
      <c r="R793" s="43"/>
      <c r="S793" s="8"/>
      <c r="W793" s="43"/>
      <c r="Y793" s="25"/>
      <c r="Z793" s="24"/>
      <c r="AA793" s="24"/>
      <c r="AB793" s="43"/>
      <c r="AC793" s="8"/>
    </row>
    <row r="794" spans="5:29" x14ac:dyDescent="0.3">
      <c r="E794" s="24"/>
      <c r="F794" s="24"/>
      <c r="G794" s="24"/>
      <c r="H794" s="43"/>
      <c r="I794" s="8"/>
      <c r="M794" s="43"/>
      <c r="O794" s="25"/>
      <c r="P794" s="24"/>
      <c r="Q794" s="24"/>
      <c r="R794" s="43"/>
      <c r="S794" s="8"/>
      <c r="W794" s="43"/>
      <c r="Y794" s="25"/>
      <c r="Z794" s="24"/>
      <c r="AA794" s="24"/>
      <c r="AB794" s="43"/>
      <c r="AC794" s="8"/>
    </row>
    <row r="795" spans="5:29" x14ac:dyDescent="0.3">
      <c r="E795" s="24"/>
      <c r="F795" s="24"/>
      <c r="G795" s="24"/>
      <c r="H795" s="43"/>
      <c r="I795" s="8"/>
      <c r="M795" s="43"/>
      <c r="O795" s="25"/>
      <c r="P795" s="24"/>
      <c r="Q795" s="24"/>
      <c r="R795" s="43"/>
      <c r="S795" s="8"/>
      <c r="W795" s="43"/>
      <c r="Y795" s="25"/>
      <c r="Z795" s="24"/>
      <c r="AA795" s="24"/>
      <c r="AB795" s="43"/>
      <c r="AC795" s="8"/>
    </row>
    <row r="796" spans="5:29" x14ac:dyDescent="0.3">
      <c r="E796" s="24"/>
      <c r="F796" s="24"/>
      <c r="G796" s="24"/>
      <c r="H796" s="43"/>
      <c r="I796" s="8"/>
      <c r="M796" s="43"/>
      <c r="O796" s="25"/>
      <c r="P796" s="24"/>
      <c r="Q796" s="24"/>
      <c r="R796" s="43"/>
      <c r="S796" s="8"/>
      <c r="W796" s="43"/>
      <c r="Y796" s="25"/>
      <c r="Z796" s="24"/>
      <c r="AA796" s="24"/>
      <c r="AB796" s="43"/>
      <c r="AC796" s="8"/>
    </row>
    <row r="797" spans="5:29" x14ac:dyDescent="0.3">
      <c r="E797" s="24"/>
      <c r="F797" s="24"/>
      <c r="G797" s="24"/>
      <c r="H797" s="43"/>
      <c r="I797" s="8"/>
      <c r="M797" s="43"/>
      <c r="O797" s="25"/>
      <c r="P797" s="24"/>
      <c r="Q797" s="24"/>
      <c r="R797" s="43"/>
      <c r="S797" s="8"/>
      <c r="W797" s="43"/>
      <c r="Y797" s="25"/>
      <c r="Z797" s="24"/>
      <c r="AA797" s="24"/>
      <c r="AB797" s="43"/>
      <c r="AC797" s="8"/>
    </row>
    <row r="798" spans="5:29" x14ac:dyDescent="0.3">
      <c r="E798" s="24"/>
      <c r="F798" s="24"/>
      <c r="G798" s="24"/>
      <c r="H798" s="43"/>
      <c r="I798" s="8"/>
      <c r="M798" s="43"/>
      <c r="O798" s="25"/>
      <c r="P798" s="24"/>
      <c r="Q798" s="24"/>
      <c r="R798" s="43"/>
      <c r="S798" s="8"/>
      <c r="W798" s="43"/>
      <c r="Y798" s="25"/>
      <c r="Z798" s="24"/>
      <c r="AA798" s="24"/>
      <c r="AB798" s="43"/>
      <c r="AC798" s="8"/>
    </row>
    <row r="799" spans="5:29" x14ac:dyDescent="0.3">
      <c r="E799" s="24"/>
      <c r="F799" s="24"/>
      <c r="G799" s="24"/>
      <c r="H799" s="43"/>
      <c r="I799" s="8"/>
      <c r="M799" s="43"/>
      <c r="O799" s="25"/>
      <c r="P799" s="24"/>
      <c r="Q799" s="24"/>
      <c r="R799" s="43"/>
      <c r="S799" s="8"/>
      <c r="W799" s="43"/>
      <c r="Y799" s="25"/>
      <c r="Z799" s="24"/>
      <c r="AA799" s="24"/>
      <c r="AB799" s="43"/>
      <c r="AC799" s="8"/>
    </row>
    <row r="800" spans="5:29" x14ac:dyDescent="0.3">
      <c r="E800" s="24"/>
      <c r="F800" s="24"/>
      <c r="G800" s="24"/>
      <c r="H800" s="43"/>
      <c r="I800" s="8"/>
      <c r="M800" s="43"/>
      <c r="O800" s="25"/>
      <c r="P800" s="24"/>
      <c r="Q800" s="24"/>
      <c r="R800" s="43"/>
      <c r="S800" s="8"/>
      <c r="W800" s="43"/>
      <c r="Y800" s="25"/>
      <c r="Z800" s="24"/>
      <c r="AA800" s="24"/>
      <c r="AB800" s="43"/>
      <c r="AC800" s="8"/>
    </row>
    <row r="801" spans="5:29" x14ac:dyDescent="0.3">
      <c r="E801" s="24"/>
      <c r="F801" s="24"/>
      <c r="G801" s="24"/>
      <c r="H801" s="43"/>
      <c r="I801" s="8"/>
      <c r="M801" s="43"/>
      <c r="O801" s="25"/>
      <c r="P801" s="24"/>
      <c r="Q801" s="24"/>
      <c r="R801" s="43"/>
      <c r="S801" s="8"/>
      <c r="W801" s="43"/>
      <c r="Y801" s="25"/>
      <c r="Z801" s="24"/>
      <c r="AA801" s="24"/>
      <c r="AB801" s="43"/>
      <c r="AC801" s="8"/>
    </row>
    <row r="802" spans="5:29" x14ac:dyDescent="0.3">
      <c r="E802" s="24"/>
      <c r="F802" s="24"/>
      <c r="G802" s="24"/>
      <c r="H802" s="43"/>
      <c r="I802" s="8"/>
      <c r="M802" s="43"/>
      <c r="O802" s="25"/>
      <c r="P802" s="24"/>
      <c r="Q802" s="24"/>
      <c r="R802" s="43"/>
      <c r="S802" s="8"/>
      <c r="W802" s="43"/>
      <c r="Y802" s="25"/>
      <c r="Z802" s="24"/>
      <c r="AA802" s="24"/>
      <c r="AB802" s="43"/>
      <c r="AC802" s="8"/>
    </row>
    <row r="803" spans="5:29" x14ac:dyDescent="0.3">
      <c r="E803" s="24"/>
      <c r="F803" s="24"/>
      <c r="G803" s="24"/>
      <c r="H803" s="43"/>
      <c r="I803" s="8"/>
      <c r="M803" s="43"/>
      <c r="O803" s="25"/>
      <c r="P803" s="24"/>
      <c r="Q803" s="24"/>
      <c r="R803" s="43"/>
      <c r="S803" s="8"/>
      <c r="W803" s="43"/>
      <c r="Y803" s="25"/>
      <c r="Z803" s="24"/>
      <c r="AA803" s="24"/>
      <c r="AB803" s="43"/>
      <c r="AC803" s="8"/>
    </row>
    <row r="804" spans="5:29" x14ac:dyDescent="0.3">
      <c r="E804" s="24"/>
      <c r="F804" s="24"/>
      <c r="G804" s="24"/>
      <c r="H804" s="43"/>
      <c r="I804" s="8"/>
      <c r="M804" s="43"/>
      <c r="O804" s="25"/>
      <c r="P804" s="24"/>
      <c r="Q804" s="24"/>
      <c r="R804" s="43"/>
      <c r="S804" s="8"/>
      <c r="W804" s="43"/>
      <c r="Y804" s="25"/>
      <c r="Z804" s="24"/>
      <c r="AA804" s="24"/>
      <c r="AB804" s="43"/>
      <c r="AC804" s="8"/>
    </row>
    <row r="805" spans="5:29" x14ac:dyDescent="0.3">
      <c r="E805" s="24"/>
      <c r="F805" s="24"/>
      <c r="G805" s="24"/>
      <c r="H805" s="43"/>
      <c r="I805" s="8"/>
      <c r="M805" s="43"/>
      <c r="O805" s="25"/>
      <c r="P805" s="24"/>
      <c r="Q805" s="24"/>
      <c r="R805" s="43"/>
      <c r="S805" s="8"/>
      <c r="W805" s="43"/>
      <c r="Y805" s="25"/>
      <c r="Z805" s="24"/>
      <c r="AA805" s="24"/>
      <c r="AB805" s="43"/>
      <c r="AC805" s="8"/>
    </row>
    <row r="806" spans="5:29" x14ac:dyDescent="0.3">
      <c r="E806" s="24"/>
      <c r="F806" s="24"/>
      <c r="G806" s="24"/>
      <c r="H806" s="43"/>
      <c r="I806" s="8"/>
      <c r="M806" s="43"/>
      <c r="O806" s="25"/>
      <c r="P806" s="24"/>
      <c r="Q806" s="24"/>
      <c r="R806" s="43"/>
      <c r="S806" s="8"/>
      <c r="W806" s="43"/>
      <c r="Y806" s="25"/>
      <c r="Z806" s="24"/>
      <c r="AA806" s="24"/>
      <c r="AB806" s="43"/>
      <c r="AC806" s="8"/>
    </row>
    <row r="807" spans="5:29" x14ac:dyDescent="0.3">
      <c r="E807" s="24"/>
      <c r="F807" s="24"/>
      <c r="G807" s="24"/>
      <c r="H807" s="43"/>
      <c r="I807" s="8"/>
      <c r="M807" s="43"/>
      <c r="O807" s="25"/>
      <c r="P807" s="24"/>
      <c r="Q807" s="24"/>
      <c r="R807" s="43"/>
      <c r="S807" s="8"/>
      <c r="W807" s="43"/>
      <c r="Y807" s="25"/>
      <c r="Z807" s="24"/>
      <c r="AA807" s="24"/>
      <c r="AB807" s="43"/>
      <c r="AC807" s="8"/>
    </row>
    <row r="808" spans="5:29" x14ac:dyDescent="0.3">
      <c r="E808" s="24"/>
      <c r="F808" s="24"/>
      <c r="G808" s="24"/>
      <c r="H808" s="43"/>
      <c r="I808" s="8"/>
      <c r="M808" s="43"/>
      <c r="O808" s="25"/>
      <c r="P808" s="24"/>
      <c r="Q808" s="24"/>
      <c r="R808" s="43"/>
      <c r="S808" s="8"/>
      <c r="W808" s="43"/>
      <c r="Y808" s="25"/>
      <c r="Z808" s="24"/>
      <c r="AA808" s="24"/>
      <c r="AB808" s="43"/>
      <c r="AC808" s="8"/>
    </row>
    <row r="809" spans="5:29" x14ac:dyDescent="0.3">
      <c r="E809" s="24"/>
      <c r="F809" s="24"/>
      <c r="G809" s="24"/>
      <c r="H809" s="43"/>
      <c r="I809" s="8"/>
      <c r="M809" s="43"/>
      <c r="O809" s="25"/>
      <c r="P809" s="24"/>
      <c r="Q809" s="24"/>
      <c r="R809" s="43"/>
      <c r="S809" s="8"/>
      <c r="W809" s="43"/>
      <c r="Y809" s="25"/>
      <c r="Z809" s="24"/>
      <c r="AA809" s="24"/>
      <c r="AB809" s="43"/>
      <c r="AC809" s="8"/>
    </row>
    <row r="810" spans="5:29" x14ac:dyDescent="0.3">
      <c r="E810" s="24"/>
      <c r="F810" s="24"/>
      <c r="G810" s="24"/>
      <c r="H810" s="43"/>
      <c r="I810" s="8"/>
      <c r="M810" s="43"/>
      <c r="O810" s="25"/>
      <c r="P810" s="24"/>
      <c r="Q810" s="24"/>
      <c r="R810" s="43"/>
      <c r="S810" s="8"/>
      <c r="W810" s="43"/>
      <c r="Y810" s="25"/>
      <c r="Z810" s="24"/>
      <c r="AA810" s="24"/>
      <c r="AB810" s="43"/>
      <c r="AC810" s="8"/>
    </row>
    <row r="811" spans="5:29" x14ac:dyDescent="0.3">
      <c r="E811" s="24"/>
      <c r="F811" s="24"/>
      <c r="G811" s="24"/>
      <c r="H811" s="43"/>
      <c r="I811" s="8"/>
      <c r="M811" s="43"/>
      <c r="O811" s="25"/>
      <c r="P811" s="24"/>
      <c r="Q811" s="24"/>
      <c r="R811" s="43"/>
      <c r="S811" s="8"/>
      <c r="W811" s="43"/>
      <c r="Y811" s="25"/>
      <c r="Z811" s="24"/>
      <c r="AA811" s="24"/>
      <c r="AB811" s="43"/>
      <c r="AC811" s="8"/>
    </row>
    <row r="812" spans="5:29" x14ac:dyDescent="0.3">
      <c r="E812" s="24"/>
      <c r="F812" s="24"/>
      <c r="G812" s="24"/>
      <c r="H812" s="43"/>
      <c r="I812" s="8"/>
      <c r="M812" s="43"/>
      <c r="O812" s="25"/>
      <c r="P812" s="24"/>
      <c r="Q812" s="24"/>
      <c r="R812" s="43"/>
      <c r="S812" s="8"/>
      <c r="W812" s="43"/>
      <c r="Y812" s="25"/>
      <c r="Z812" s="24"/>
      <c r="AA812" s="24"/>
      <c r="AB812" s="43"/>
      <c r="AC812" s="8"/>
    </row>
    <row r="813" spans="5:29" x14ac:dyDescent="0.3">
      <c r="E813" s="24"/>
      <c r="F813" s="24"/>
      <c r="G813" s="24"/>
      <c r="H813" s="43"/>
      <c r="I813" s="8"/>
      <c r="M813" s="43"/>
      <c r="O813" s="25"/>
      <c r="P813" s="24"/>
      <c r="Q813" s="24"/>
      <c r="R813" s="43"/>
      <c r="S813" s="8"/>
      <c r="W813" s="43"/>
      <c r="Y813" s="25"/>
      <c r="Z813" s="24"/>
      <c r="AA813" s="24"/>
      <c r="AB813" s="43"/>
      <c r="AC813" s="8"/>
    </row>
    <row r="814" spans="5:29" x14ac:dyDescent="0.3">
      <c r="E814" s="24"/>
      <c r="F814" s="24"/>
      <c r="G814" s="24"/>
      <c r="H814" s="43"/>
      <c r="I814" s="8"/>
      <c r="M814" s="43"/>
      <c r="O814" s="25"/>
      <c r="P814" s="24"/>
      <c r="Q814" s="24"/>
      <c r="R814" s="43"/>
      <c r="S814" s="8"/>
      <c r="W814" s="43"/>
      <c r="Y814" s="25"/>
      <c r="Z814" s="24"/>
      <c r="AA814" s="24"/>
      <c r="AB814" s="43"/>
      <c r="AC814" s="8"/>
    </row>
    <row r="815" spans="5:29" x14ac:dyDescent="0.3">
      <c r="E815" s="24"/>
      <c r="F815" s="24"/>
      <c r="G815" s="24"/>
      <c r="H815" s="43"/>
      <c r="I815" s="8"/>
      <c r="M815" s="43"/>
      <c r="O815" s="25"/>
      <c r="P815" s="24"/>
      <c r="Q815" s="24"/>
      <c r="R815" s="43"/>
      <c r="S815" s="8"/>
      <c r="W815" s="43"/>
      <c r="Y815" s="25"/>
      <c r="Z815" s="24"/>
      <c r="AA815" s="24"/>
      <c r="AB815" s="43"/>
      <c r="AC815" s="8"/>
    </row>
    <row r="816" spans="5:29" x14ac:dyDescent="0.3">
      <c r="E816" s="24"/>
      <c r="F816" s="24"/>
      <c r="G816" s="24"/>
      <c r="H816" s="43"/>
      <c r="I816" s="8"/>
      <c r="M816" s="43"/>
      <c r="O816" s="25"/>
      <c r="P816" s="24"/>
      <c r="Q816" s="24"/>
      <c r="R816" s="43"/>
      <c r="S816" s="8"/>
      <c r="W816" s="43"/>
      <c r="Y816" s="25"/>
      <c r="Z816" s="24"/>
      <c r="AA816" s="24"/>
      <c r="AB816" s="43"/>
      <c r="AC816" s="8"/>
    </row>
    <row r="817" spans="5:29" x14ac:dyDescent="0.3">
      <c r="E817" s="24"/>
      <c r="F817" s="24"/>
      <c r="G817" s="24"/>
      <c r="H817" s="43"/>
      <c r="I817" s="8"/>
      <c r="M817" s="43"/>
      <c r="O817" s="25"/>
      <c r="P817" s="24"/>
      <c r="Q817" s="24"/>
      <c r="R817" s="43"/>
      <c r="S817" s="8"/>
      <c r="W817" s="43"/>
      <c r="Y817" s="25"/>
      <c r="Z817" s="24"/>
      <c r="AA817" s="24"/>
      <c r="AB817" s="43"/>
      <c r="AC817" s="8"/>
    </row>
    <row r="818" spans="5:29" x14ac:dyDescent="0.3">
      <c r="E818" s="24"/>
      <c r="F818" s="24"/>
      <c r="G818" s="24"/>
      <c r="H818" s="43"/>
      <c r="I818" s="8"/>
      <c r="M818" s="43"/>
      <c r="O818" s="25"/>
      <c r="P818" s="24"/>
      <c r="Q818" s="24"/>
      <c r="R818" s="43"/>
      <c r="S818" s="8"/>
      <c r="W818" s="43"/>
      <c r="Y818" s="25"/>
      <c r="Z818" s="24"/>
      <c r="AA818" s="24"/>
      <c r="AB818" s="43"/>
      <c r="AC818" s="8"/>
    </row>
    <row r="819" spans="5:29" x14ac:dyDescent="0.3">
      <c r="E819" s="24"/>
      <c r="F819" s="24"/>
      <c r="G819" s="24"/>
      <c r="H819" s="43"/>
      <c r="I819" s="8"/>
      <c r="M819" s="43"/>
      <c r="O819" s="25"/>
      <c r="P819" s="24"/>
      <c r="Q819" s="24"/>
      <c r="R819" s="43"/>
      <c r="S819" s="8"/>
      <c r="W819" s="43"/>
      <c r="Y819" s="25"/>
      <c r="Z819" s="24"/>
      <c r="AA819" s="24"/>
      <c r="AB819" s="43"/>
      <c r="AC819" s="8"/>
    </row>
    <row r="820" spans="5:29" x14ac:dyDescent="0.3">
      <c r="E820" s="24"/>
      <c r="F820" s="24"/>
      <c r="G820" s="24"/>
      <c r="H820" s="43"/>
      <c r="I820" s="8"/>
      <c r="M820" s="43"/>
      <c r="O820" s="25"/>
      <c r="P820" s="24"/>
      <c r="Q820" s="24"/>
      <c r="R820" s="43"/>
      <c r="S820" s="8"/>
      <c r="W820" s="43"/>
      <c r="Y820" s="25"/>
      <c r="Z820" s="24"/>
      <c r="AA820" s="24"/>
      <c r="AB820" s="43"/>
      <c r="AC820" s="8"/>
    </row>
    <row r="821" spans="5:29" x14ac:dyDescent="0.3">
      <c r="E821" s="24"/>
      <c r="F821" s="24"/>
      <c r="G821" s="24"/>
      <c r="H821" s="43"/>
      <c r="I821" s="8"/>
      <c r="M821" s="43"/>
      <c r="O821" s="25"/>
      <c r="P821" s="24"/>
      <c r="Q821" s="24"/>
      <c r="R821" s="43"/>
      <c r="S821" s="8"/>
      <c r="W821" s="43"/>
      <c r="Y821" s="25"/>
      <c r="Z821" s="24"/>
      <c r="AA821" s="24"/>
      <c r="AB821" s="43"/>
      <c r="AC821" s="8"/>
    </row>
    <row r="822" spans="5:29" x14ac:dyDescent="0.3">
      <c r="E822" s="24"/>
      <c r="F822" s="24"/>
      <c r="G822" s="24"/>
      <c r="H822" s="43"/>
      <c r="I822" s="8"/>
      <c r="M822" s="43"/>
      <c r="O822" s="25"/>
      <c r="P822" s="24"/>
      <c r="Q822" s="24"/>
      <c r="R822" s="43"/>
      <c r="S822" s="8"/>
      <c r="W822" s="43"/>
      <c r="Y822" s="25"/>
      <c r="Z822" s="24"/>
      <c r="AA822" s="24"/>
      <c r="AB822" s="43"/>
      <c r="AC822" s="8"/>
    </row>
    <row r="823" spans="5:29" x14ac:dyDescent="0.3">
      <c r="E823" s="24"/>
      <c r="F823" s="24"/>
      <c r="G823" s="24"/>
      <c r="H823" s="43"/>
      <c r="I823" s="8"/>
      <c r="M823" s="43"/>
      <c r="O823" s="25"/>
      <c r="P823" s="24"/>
      <c r="Q823" s="24"/>
      <c r="R823" s="43"/>
      <c r="S823" s="8"/>
      <c r="W823" s="43"/>
      <c r="Y823" s="25"/>
      <c r="Z823" s="24"/>
      <c r="AA823" s="24"/>
      <c r="AB823" s="43"/>
      <c r="AC823" s="8"/>
    </row>
    <row r="824" spans="5:29" x14ac:dyDescent="0.3">
      <c r="E824" s="24"/>
      <c r="F824" s="24"/>
      <c r="G824" s="24"/>
      <c r="H824" s="43"/>
      <c r="I824" s="8"/>
      <c r="M824" s="43"/>
      <c r="O824" s="25"/>
      <c r="P824" s="24"/>
      <c r="Q824" s="24"/>
      <c r="R824" s="43"/>
      <c r="S824" s="8"/>
      <c r="W824" s="43"/>
      <c r="Y824" s="25"/>
      <c r="Z824" s="24"/>
      <c r="AA824" s="24"/>
      <c r="AB824" s="43"/>
      <c r="AC824" s="8"/>
    </row>
    <row r="825" spans="5:29" x14ac:dyDescent="0.3">
      <c r="E825" s="24"/>
      <c r="F825" s="24"/>
      <c r="G825" s="24"/>
      <c r="H825" s="43"/>
      <c r="I825" s="8"/>
      <c r="M825" s="43"/>
      <c r="O825" s="25"/>
      <c r="P825" s="24"/>
      <c r="Q825" s="24"/>
      <c r="R825" s="43"/>
      <c r="S825" s="8"/>
      <c r="W825" s="43"/>
      <c r="Y825" s="25"/>
      <c r="Z825" s="24"/>
      <c r="AA825" s="24"/>
      <c r="AB825" s="43"/>
      <c r="AC825" s="8"/>
    </row>
    <row r="826" spans="5:29" x14ac:dyDescent="0.3">
      <c r="E826" s="24"/>
      <c r="F826" s="24"/>
      <c r="G826" s="24"/>
      <c r="H826" s="43"/>
      <c r="I826" s="8"/>
      <c r="M826" s="43"/>
      <c r="O826" s="25"/>
      <c r="P826" s="24"/>
      <c r="Q826" s="24"/>
      <c r="R826" s="43"/>
      <c r="S826" s="8"/>
      <c r="W826" s="43"/>
      <c r="Y826" s="25"/>
      <c r="Z826" s="24"/>
      <c r="AA826" s="24"/>
      <c r="AB826" s="43"/>
      <c r="AC826" s="8"/>
    </row>
    <row r="827" spans="5:29" x14ac:dyDescent="0.3">
      <c r="E827" s="24"/>
      <c r="F827" s="24"/>
      <c r="G827" s="24"/>
      <c r="H827" s="43"/>
      <c r="I827" s="8"/>
      <c r="M827" s="43"/>
      <c r="O827" s="25"/>
      <c r="P827" s="24"/>
      <c r="Q827" s="24"/>
      <c r="R827" s="43"/>
      <c r="S827" s="8"/>
      <c r="W827" s="43"/>
      <c r="Y827" s="25"/>
      <c r="Z827" s="24"/>
      <c r="AA827" s="24"/>
      <c r="AB827" s="43"/>
      <c r="AC827" s="8"/>
    </row>
    <row r="828" spans="5:29" x14ac:dyDescent="0.3">
      <c r="E828" s="24"/>
      <c r="F828" s="24"/>
      <c r="G828" s="24"/>
      <c r="H828" s="43"/>
      <c r="I828" s="8"/>
      <c r="M828" s="43"/>
      <c r="O828" s="25"/>
      <c r="P828" s="24"/>
      <c r="Q828" s="24"/>
      <c r="R828" s="43"/>
      <c r="S828" s="8"/>
      <c r="W828" s="43"/>
      <c r="Y828" s="25"/>
      <c r="Z828" s="24"/>
      <c r="AA828" s="24"/>
      <c r="AB828" s="43"/>
      <c r="AC828" s="8"/>
    </row>
    <row r="829" spans="5:29" x14ac:dyDescent="0.3">
      <c r="E829" s="24"/>
      <c r="F829" s="24"/>
      <c r="G829" s="24"/>
      <c r="H829" s="43"/>
      <c r="I829" s="8"/>
      <c r="M829" s="43"/>
      <c r="O829" s="25"/>
      <c r="P829" s="24"/>
      <c r="Q829" s="24"/>
      <c r="R829" s="43"/>
      <c r="S829" s="8"/>
      <c r="W829" s="43"/>
      <c r="Y829" s="25"/>
      <c r="Z829" s="24"/>
      <c r="AA829" s="24"/>
      <c r="AB829" s="43"/>
      <c r="AC829" s="8"/>
    </row>
    <row r="830" spans="5:29" x14ac:dyDescent="0.3">
      <c r="E830" s="24"/>
      <c r="F830" s="24"/>
      <c r="G830" s="24"/>
      <c r="H830" s="43"/>
      <c r="I830" s="8"/>
      <c r="M830" s="43"/>
      <c r="O830" s="25"/>
      <c r="P830" s="24"/>
      <c r="Q830" s="24"/>
      <c r="R830" s="43"/>
      <c r="S830" s="8"/>
      <c r="W830" s="43"/>
      <c r="Y830" s="25"/>
      <c r="Z830" s="24"/>
      <c r="AA830" s="24"/>
      <c r="AB830" s="43"/>
      <c r="AC830" s="8"/>
    </row>
    <row r="831" spans="5:29" x14ac:dyDescent="0.3">
      <c r="E831" s="24"/>
      <c r="F831" s="24"/>
      <c r="G831" s="24"/>
      <c r="H831" s="43"/>
      <c r="I831" s="8"/>
      <c r="M831" s="43"/>
      <c r="O831" s="25"/>
      <c r="P831" s="24"/>
      <c r="Q831" s="24"/>
      <c r="R831" s="43"/>
      <c r="S831" s="8"/>
      <c r="W831" s="43"/>
      <c r="Y831" s="25"/>
      <c r="Z831" s="24"/>
      <c r="AA831" s="24"/>
      <c r="AB831" s="43"/>
      <c r="AC831" s="8"/>
    </row>
    <row r="832" spans="5:29" x14ac:dyDescent="0.3">
      <c r="E832" s="24"/>
      <c r="F832" s="24"/>
      <c r="G832" s="24"/>
      <c r="H832" s="43"/>
      <c r="I832" s="8"/>
      <c r="M832" s="43"/>
      <c r="O832" s="25"/>
      <c r="P832" s="24"/>
      <c r="Q832" s="24"/>
      <c r="R832" s="43"/>
      <c r="S832" s="8"/>
      <c r="W832" s="43"/>
      <c r="Y832" s="25"/>
      <c r="Z832" s="24"/>
      <c r="AA832" s="24"/>
      <c r="AB832" s="43"/>
      <c r="AC832" s="8"/>
    </row>
    <row r="833" spans="5:29" x14ac:dyDescent="0.3">
      <c r="E833" s="24"/>
      <c r="F833" s="24"/>
      <c r="G833" s="24"/>
      <c r="H833" s="43"/>
      <c r="I833" s="8"/>
      <c r="M833" s="43"/>
      <c r="O833" s="25"/>
      <c r="P833" s="24"/>
      <c r="Q833" s="24"/>
      <c r="R833" s="43"/>
      <c r="S833" s="8"/>
      <c r="W833" s="43"/>
      <c r="Y833" s="25"/>
      <c r="Z833" s="24"/>
      <c r="AA833" s="24"/>
      <c r="AB833" s="43"/>
      <c r="AC833" s="8"/>
    </row>
    <row r="834" spans="5:29" x14ac:dyDescent="0.3">
      <c r="E834" s="24"/>
      <c r="F834" s="24"/>
      <c r="G834" s="24"/>
      <c r="H834" s="43"/>
      <c r="I834" s="8"/>
      <c r="M834" s="43"/>
      <c r="O834" s="25"/>
      <c r="P834" s="24"/>
      <c r="Q834" s="24"/>
      <c r="R834" s="43"/>
      <c r="S834" s="8"/>
      <c r="W834" s="43"/>
      <c r="Y834" s="25"/>
      <c r="Z834" s="24"/>
      <c r="AA834" s="24"/>
      <c r="AB834" s="43"/>
      <c r="AC834" s="8"/>
    </row>
    <row r="835" spans="5:29" x14ac:dyDescent="0.3">
      <c r="E835" s="24"/>
      <c r="F835" s="24"/>
      <c r="G835" s="24"/>
      <c r="H835" s="43"/>
      <c r="I835" s="8"/>
      <c r="M835" s="43"/>
      <c r="O835" s="25"/>
      <c r="P835" s="24"/>
      <c r="Q835" s="24"/>
      <c r="R835" s="43"/>
      <c r="S835" s="8"/>
      <c r="W835" s="43"/>
      <c r="Y835" s="25"/>
      <c r="Z835" s="24"/>
      <c r="AA835" s="24"/>
      <c r="AB835" s="43"/>
      <c r="AC835" s="8"/>
    </row>
    <row r="836" spans="5:29" x14ac:dyDescent="0.3">
      <c r="E836" s="24"/>
      <c r="F836" s="24"/>
      <c r="G836" s="24"/>
      <c r="H836" s="43"/>
      <c r="I836" s="8"/>
      <c r="M836" s="43"/>
      <c r="O836" s="25"/>
      <c r="P836" s="24"/>
      <c r="Q836" s="24"/>
      <c r="R836" s="43"/>
      <c r="S836" s="8"/>
      <c r="W836" s="43"/>
      <c r="Y836" s="25"/>
      <c r="Z836" s="24"/>
      <c r="AA836" s="24"/>
      <c r="AB836" s="43"/>
      <c r="AC836" s="8"/>
    </row>
    <row r="837" spans="5:29" x14ac:dyDescent="0.3">
      <c r="E837" s="24"/>
      <c r="F837" s="24"/>
      <c r="G837" s="24"/>
      <c r="H837" s="43"/>
      <c r="I837" s="8"/>
      <c r="M837" s="43"/>
      <c r="O837" s="25"/>
      <c r="P837" s="24"/>
      <c r="Q837" s="24"/>
      <c r="R837" s="43"/>
      <c r="S837" s="8"/>
      <c r="W837" s="43"/>
      <c r="Y837" s="25"/>
      <c r="Z837" s="24"/>
      <c r="AA837" s="24"/>
      <c r="AB837" s="43"/>
      <c r="AC837" s="8"/>
    </row>
    <row r="838" spans="5:29" x14ac:dyDescent="0.3">
      <c r="E838" s="24"/>
      <c r="F838" s="24"/>
      <c r="G838" s="24"/>
      <c r="H838" s="43"/>
      <c r="I838" s="8"/>
      <c r="M838" s="43"/>
      <c r="O838" s="25"/>
      <c r="P838" s="24"/>
      <c r="Q838" s="24"/>
      <c r="R838" s="43"/>
      <c r="S838" s="8"/>
      <c r="W838" s="43"/>
      <c r="Y838" s="25"/>
      <c r="Z838" s="24"/>
      <c r="AA838" s="24"/>
      <c r="AB838" s="43"/>
      <c r="AC838" s="8"/>
    </row>
    <row r="839" spans="5:29" x14ac:dyDescent="0.3">
      <c r="E839" s="24"/>
      <c r="F839" s="24"/>
      <c r="G839" s="24"/>
      <c r="H839" s="43"/>
      <c r="I839" s="8"/>
      <c r="M839" s="43"/>
      <c r="O839" s="25"/>
      <c r="P839" s="24"/>
      <c r="Q839" s="24"/>
      <c r="R839" s="43"/>
      <c r="S839" s="8"/>
      <c r="W839" s="43"/>
      <c r="Y839" s="25"/>
      <c r="Z839" s="24"/>
      <c r="AA839" s="24"/>
      <c r="AB839" s="43"/>
      <c r="AC839" s="8"/>
    </row>
    <row r="840" spans="5:29" x14ac:dyDescent="0.3">
      <c r="E840" s="24"/>
      <c r="F840" s="24"/>
      <c r="G840" s="24"/>
      <c r="H840" s="43"/>
      <c r="I840" s="8"/>
      <c r="M840" s="43"/>
      <c r="O840" s="25"/>
      <c r="P840" s="24"/>
      <c r="Q840" s="24"/>
      <c r="R840" s="43"/>
      <c r="S840" s="8"/>
      <c r="W840" s="43"/>
      <c r="Y840" s="25"/>
      <c r="Z840" s="24"/>
      <c r="AA840" s="24"/>
      <c r="AB840" s="43"/>
      <c r="AC840" s="8"/>
    </row>
    <row r="841" spans="5:29" x14ac:dyDescent="0.3">
      <c r="E841" s="24"/>
      <c r="F841" s="24"/>
      <c r="G841" s="24"/>
      <c r="H841" s="43"/>
      <c r="I841" s="8"/>
      <c r="M841" s="43"/>
      <c r="O841" s="25"/>
      <c r="P841" s="24"/>
      <c r="Q841" s="24"/>
      <c r="R841" s="43"/>
      <c r="S841" s="8"/>
      <c r="W841" s="43"/>
      <c r="Y841" s="25"/>
      <c r="Z841" s="24"/>
      <c r="AA841" s="24"/>
      <c r="AB841" s="43"/>
      <c r="AC841" s="8"/>
    </row>
    <row r="842" spans="5:29" x14ac:dyDescent="0.3">
      <c r="E842" s="24"/>
      <c r="F842" s="24"/>
      <c r="G842" s="24"/>
      <c r="H842" s="43"/>
      <c r="I842" s="8"/>
      <c r="M842" s="43"/>
      <c r="O842" s="25"/>
      <c r="P842" s="24"/>
      <c r="Q842" s="24"/>
      <c r="R842" s="43"/>
      <c r="S842" s="8"/>
      <c r="W842" s="43"/>
      <c r="Y842" s="25"/>
      <c r="Z842" s="24"/>
      <c r="AA842" s="24"/>
      <c r="AB842" s="43"/>
      <c r="AC842" s="8"/>
    </row>
    <row r="843" spans="5:29" x14ac:dyDescent="0.3">
      <c r="E843" s="24"/>
      <c r="F843" s="24"/>
      <c r="G843" s="24"/>
      <c r="H843" s="43"/>
      <c r="I843" s="8"/>
      <c r="M843" s="43"/>
      <c r="O843" s="25"/>
      <c r="P843" s="24"/>
      <c r="Q843" s="24"/>
      <c r="R843" s="43"/>
      <c r="S843" s="8"/>
      <c r="W843" s="43"/>
      <c r="Y843" s="25"/>
      <c r="Z843" s="24"/>
      <c r="AA843" s="24"/>
      <c r="AB843" s="43"/>
      <c r="AC843" s="8"/>
    </row>
    <row r="844" spans="5:29" x14ac:dyDescent="0.3">
      <c r="E844" s="24"/>
      <c r="F844" s="24"/>
      <c r="G844" s="24"/>
      <c r="H844" s="43"/>
      <c r="I844" s="8"/>
      <c r="M844" s="43"/>
      <c r="O844" s="25"/>
      <c r="P844" s="24"/>
      <c r="Q844" s="24"/>
      <c r="R844" s="43"/>
      <c r="S844" s="8"/>
      <c r="W844" s="43"/>
      <c r="Y844" s="25"/>
      <c r="Z844" s="24"/>
      <c r="AA844" s="24"/>
      <c r="AB844" s="43"/>
      <c r="AC844" s="8"/>
    </row>
    <row r="845" spans="5:29" x14ac:dyDescent="0.3">
      <c r="E845" s="24"/>
      <c r="F845" s="24"/>
      <c r="G845" s="24"/>
      <c r="H845" s="43"/>
      <c r="I845" s="8"/>
      <c r="M845" s="43"/>
      <c r="O845" s="25"/>
      <c r="P845" s="24"/>
      <c r="Q845" s="24"/>
      <c r="R845" s="43"/>
      <c r="S845" s="8"/>
      <c r="W845" s="43"/>
      <c r="Y845" s="25"/>
      <c r="Z845" s="24"/>
      <c r="AA845" s="24"/>
      <c r="AB845" s="43"/>
      <c r="AC845" s="8"/>
    </row>
    <row r="846" spans="5:29" x14ac:dyDescent="0.3">
      <c r="E846" s="24"/>
      <c r="F846" s="24"/>
      <c r="G846" s="24"/>
      <c r="H846" s="43"/>
      <c r="I846" s="8"/>
      <c r="M846" s="43"/>
      <c r="O846" s="25"/>
      <c r="P846" s="24"/>
      <c r="Q846" s="24"/>
      <c r="R846" s="43"/>
      <c r="S846" s="8"/>
      <c r="W846" s="43"/>
      <c r="Y846" s="25"/>
      <c r="Z846" s="24"/>
      <c r="AA846" s="24"/>
      <c r="AB846" s="43"/>
      <c r="AC846" s="8"/>
    </row>
    <row r="847" spans="5:29" x14ac:dyDescent="0.3">
      <c r="E847" s="24"/>
      <c r="F847" s="24"/>
      <c r="G847" s="24"/>
      <c r="H847" s="43"/>
      <c r="I847" s="8"/>
      <c r="M847" s="43"/>
      <c r="O847" s="25"/>
      <c r="P847" s="24"/>
      <c r="Q847" s="24"/>
      <c r="R847" s="43"/>
      <c r="S847" s="8"/>
      <c r="W847" s="43"/>
      <c r="Y847" s="25"/>
      <c r="Z847" s="24"/>
      <c r="AA847" s="24"/>
      <c r="AB847" s="43"/>
      <c r="AC847" s="8"/>
    </row>
    <row r="848" spans="5:29" x14ac:dyDescent="0.3">
      <c r="E848" s="24"/>
      <c r="F848" s="24"/>
      <c r="G848" s="24"/>
      <c r="H848" s="43"/>
      <c r="I848" s="8"/>
      <c r="M848" s="43"/>
      <c r="O848" s="25"/>
      <c r="P848" s="24"/>
      <c r="Q848" s="24"/>
      <c r="R848" s="43"/>
      <c r="S848" s="8"/>
      <c r="W848" s="43"/>
      <c r="Y848" s="25"/>
      <c r="Z848" s="24"/>
      <c r="AA848" s="24"/>
      <c r="AB848" s="43"/>
      <c r="AC848" s="8"/>
    </row>
    <row r="849" spans="5:29" x14ac:dyDescent="0.3">
      <c r="E849" s="24"/>
      <c r="F849" s="24"/>
      <c r="G849" s="24"/>
      <c r="H849" s="43"/>
      <c r="I849" s="8"/>
      <c r="M849" s="43"/>
      <c r="O849" s="25"/>
      <c r="P849" s="24"/>
      <c r="Q849" s="24"/>
      <c r="R849" s="43"/>
      <c r="S849" s="8"/>
      <c r="W849" s="43"/>
      <c r="Y849" s="25"/>
      <c r="Z849" s="24"/>
      <c r="AA849" s="24"/>
      <c r="AB849" s="43"/>
      <c r="AC849" s="8"/>
    </row>
    <row r="850" spans="5:29" x14ac:dyDescent="0.3">
      <c r="E850" s="24"/>
      <c r="F850" s="24"/>
      <c r="G850" s="24"/>
      <c r="H850" s="43"/>
      <c r="I850" s="8"/>
      <c r="M850" s="43"/>
      <c r="O850" s="25"/>
      <c r="P850" s="24"/>
      <c r="Q850" s="24"/>
      <c r="R850" s="43"/>
      <c r="S850" s="8"/>
      <c r="W850" s="43"/>
      <c r="Y850" s="25"/>
      <c r="Z850" s="24"/>
      <c r="AA850" s="24"/>
      <c r="AB850" s="43"/>
      <c r="AC850" s="8"/>
    </row>
    <row r="851" spans="5:29" x14ac:dyDescent="0.3">
      <c r="E851" s="24"/>
      <c r="F851" s="24"/>
      <c r="G851" s="24"/>
      <c r="H851" s="43"/>
      <c r="I851" s="8"/>
      <c r="M851" s="43"/>
      <c r="O851" s="25"/>
      <c r="P851" s="24"/>
      <c r="Q851" s="24"/>
      <c r="R851" s="43"/>
      <c r="S851" s="8"/>
      <c r="W851" s="43"/>
      <c r="Y851" s="25"/>
      <c r="Z851" s="24"/>
      <c r="AA851" s="24"/>
      <c r="AB851" s="43"/>
      <c r="AC851" s="8"/>
    </row>
    <row r="852" spans="5:29" x14ac:dyDescent="0.3">
      <c r="E852" s="24"/>
      <c r="F852" s="24"/>
      <c r="G852" s="24"/>
      <c r="H852" s="43"/>
      <c r="I852" s="8"/>
      <c r="M852" s="43"/>
      <c r="O852" s="25"/>
      <c r="P852" s="24"/>
      <c r="Q852" s="24"/>
      <c r="R852" s="43"/>
      <c r="S852" s="8"/>
      <c r="W852" s="43"/>
      <c r="Y852" s="25"/>
      <c r="Z852" s="24"/>
      <c r="AA852" s="24"/>
      <c r="AB852" s="43"/>
      <c r="AC852" s="8"/>
    </row>
    <row r="853" spans="5:29" x14ac:dyDescent="0.3">
      <c r="E853" s="24"/>
      <c r="F853" s="24"/>
      <c r="G853" s="24"/>
      <c r="H853" s="43"/>
      <c r="I853" s="8"/>
      <c r="M853" s="43"/>
      <c r="O853" s="25"/>
      <c r="P853" s="24"/>
      <c r="Q853" s="24"/>
      <c r="R853" s="43"/>
      <c r="S853" s="8"/>
      <c r="W853" s="43"/>
      <c r="Y853" s="25"/>
      <c r="Z853" s="24"/>
      <c r="AA853" s="24"/>
      <c r="AB853" s="43"/>
      <c r="AC853" s="8"/>
    </row>
    <row r="854" spans="5:29" x14ac:dyDescent="0.3">
      <c r="E854" s="24"/>
      <c r="F854" s="24"/>
      <c r="G854" s="24"/>
      <c r="H854" s="43"/>
      <c r="I854" s="8"/>
      <c r="M854" s="43"/>
      <c r="O854" s="25"/>
      <c r="P854" s="24"/>
      <c r="Q854" s="24"/>
      <c r="R854" s="43"/>
      <c r="S854" s="8"/>
      <c r="W854" s="43"/>
      <c r="Y854" s="25"/>
      <c r="Z854" s="24"/>
      <c r="AA854" s="24"/>
      <c r="AB854" s="43"/>
      <c r="AC854" s="8"/>
    </row>
    <row r="855" spans="5:29" x14ac:dyDescent="0.3">
      <c r="E855" s="24"/>
      <c r="F855" s="24"/>
      <c r="G855" s="24"/>
      <c r="H855" s="43"/>
      <c r="I855" s="8"/>
      <c r="M855" s="43"/>
      <c r="O855" s="25"/>
      <c r="P855" s="24"/>
      <c r="Q855" s="24"/>
      <c r="R855" s="43"/>
      <c r="S855" s="8"/>
      <c r="W855" s="43"/>
      <c r="Y855" s="25"/>
      <c r="Z855" s="24"/>
      <c r="AA855" s="24"/>
      <c r="AB855" s="43"/>
      <c r="AC855" s="8"/>
    </row>
    <row r="856" spans="5:29" x14ac:dyDescent="0.3">
      <c r="E856" s="24"/>
      <c r="F856" s="24"/>
      <c r="G856" s="24"/>
      <c r="H856" s="43"/>
      <c r="I856" s="8"/>
      <c r="M856" s="43"/>
      <c r="O856" s="25"/>
      <c r="P856" s="24"/>
      <c r="Q856" s="24"/>
      <c r="R856" s="43"/>
      <c r="S856" s="8"/>
      <c r="W856" s="43"/>
      <c r="Y856" s="25"/>
      <c r="Z856" s="24"/>
      <c r="AA856" s="24"/>
      <c r="AB856" s="43"/>
      <c r="AC856" s="8"/>
    </row>
    <row r="857" spans="5:29" x14ac:dyDescent="0.3">
      <c r="E857" s="24"/>
      <c r="F857" s="24"/>
      <c r="G857" s="24"/>
      <c r="H857" s="43"/>
      <c r="I857" s="8"/>
      <c r="M857" s="43"/>
      <c r="O857" s="25"/>
      <c r="P857" s="24"/>
      <c r="Q857" s="24"/>
      <c r="R857" s="43"/>
      <c r="S857" s="8"/>
      <c r="W857" s="43"/>
      <c r="Y857" s="25"/>
      <c r="Z857" s="24"/>
      <c r="AA857" s="24"/>
      <c r="AB857" s="43"/>
      <c r="AC857" s="8"/>
    </row>
    <row r="858" spans="5:29" x14ac:dyDescent="0.3">
      <c r="E858" s="24"/>
      <c r="F858" s="24"/>
      <c r="G858" s="24"/>
      <c r="H858" s="43"/>
      <c r="I858" s="8"/>
      <c r="M858" s="43"/>
      <c r="O858" s="25"/>
      <c r="P858" s="24"/>
      <c r="Q858" s="24"/>
      <c r="R858" s="43"/>
      <c r="S858" s="8"/>
      <c r="W858" s="43"/>
      <c r="Y858" s="25"/>
      <c r="Z858" s="24"/>
      <c r="AA858" s="24"/>
      <c r="AB858" s="43"/>
      <c r="AC858" s="8"/>
    </row>
    <row r="859" spans="5:29" x14ac:dyDescent="0.3">
      <c r="E859" s="24"/>
      <c r="F859" s="24"/>
      <c r="G859" s="24"/>
      <c r="H859" s="43"/>
      <c r="I859" s="8"/>
      <c r="M859" s="43"/>
      <c r="O859" s="25"/>
      <c r="P859" s="24"/>
      <c r="Q859" s="24"/>
      <c r="R859" s="43"/>
      <c r="S859" s="8"/>
      <c r="W859" s="43"/>
      <c r="Y859" s="25"/>
      <c r="Z859" s="24"/>
      <c r="AA859" s="24"/>
      <c r="AB859" s="43"/>
      <c r="AC859" s="8"/>
    </row>
    <row r="860" spans="5:29" x14ac:dyDescent="0.3">
      <c r="E860" s="24"/>
      <c r="F860" s="24"/>
      <c r="G860" s="24"/>
      <c r="H860" s="43"/>
      <c r="I860" s="8"/>
      <c r="M860" s="43"/>
      <c r="O860" s="25"/>
      <c r="P860" s="24"/>
      <c r="Q860" s="24"/>
      <c r="R860" s="43"/>
      <c r="S860" s="8"/>
      <c r="W860" s="43"/>
      <c r="Y860" s="25"/>
      <c r="Z860" s="24"/>
      <c r="AA860" s="24"/>
      <c r="AB860" s="43"/>
      <c r="AC860" s="8"/>
    </row>
    <row r="861" spans="5:29" x14ac:dyDescent="0.3">
      <c r="E861" s="24"/>
      <c r="F861" s="24"/>
      <c r="G861" s="24"/>
      <c r="H861" s="43"/>
      <c r="I861" s="8"/>
      <c r="M861" s="43"/>
      <c r="O861" s="25"/>
      <c r="P861" s="24"/>
      <c r="Q861" s="24"/>
      <c r="R861" s="43"/>
      <c r="S861" s="8"/>
      <c r="W861" s="43"/>
      <c r="Y861" s="25"/>
      <c r="Z861" s="24"/>
      <c r="AA861" s="24"/>
      <c r="AB861" s="43"/>
      <c r="AC861" s="8"/>
    </row>
    <row r="862" spans="5:29" x14ac:dyDescent="0.3">
      <c r="E862" s="24"/>
      <c r="F862" s="24"/>
      <c r="G862" s="24"/>
      <c r="H862" s="43"/>
      <c r="I862" s="8"/>
      <c r="M862" s="43"/>
      <c r="O862" s="25"/>
      <c r="P862" s="24"/>
      <c r="Q862" s="24"/>
      <c r="R862" s="43"/>
      <c r="S862" s="8"/>
      <c r="W862" s="43"/>
      <c r="Y862" s="25"/>
      <c r="Z862" s="24"/>
      <c r="AA862" s="24"/>
      <c r="AB862" s="43"/>
      <c r="AC862" s="8"/>
    </row>
    <row r="863" spans="5:29" x14ac:dyDescent="0.3">
      <c r="E863" s="24"/>
      <c r="F863" s="24"/>
      <c r="G863" s="24"/>
      <c r="H863" s="43"/>
      <c r="I863" s="8"/>
      <c r="M863" s="43"/>
      <c r="O863" s="25"/>
      <c r="P863" s="24"/>
      <c r="Q863" s="24"/>
      <c r="R863" s="43"/>
      <c r="S863" s="8"/>
      <c r="W863" s="43"/>
      <c r="Y863" s="25"/>
      <c r="Z863" s="24"/>
      <c r="AA863" s="24"/>
      <c r="AB863" s="43"/>
      <c r="AC863" s="8"/>
    </row>
    <row r="864" spans="5:29" x14ac:dyDescent="0.3">
      <c r="E864" s="24"/>
      <c r="F864" s="24"/>
      <c r="G864" s="24"/>
      <c r="H864" s="43"/>
      <c r="I864" s="8"/>
      <c r="M864" s="43"/>
      <c r="O864" s="25"/>
      <c r="P864" s="24"/>
      <c r="Q864" s="24"/>
      <c r="R864" s="43"/>
      <c r="S864" s="8"/>
      <c r="W864" s="43"/>
      <c r="Y864" s="25"/>
      <c r="Z864" s="24"/>
      <c r="AA864" s="24"/>
      <c r="AB864" s="43"/>
      <c r="AC864" s="8"/>
    </row>
    <row r="865" spans="5:29" x14ac:dyDescent="0.3">
      <c r="E865" s="24"/>
      <c r="F865" s="24"/>
      <c r="G865" s="24"/>
      <c r="H865" s="43"/>
      <c r="I865" s="8"/>
      <c r="M865" s="43"/>
      <c r="O865" s="25"/>
      <c r="P865" s="24"/>
      <c r="Q865" s="24"/>
      <c r="R865" s="43"/>
      <c r="S865" s="8"/>
      <c r="W865" s="43"/>
      <c r="Y865" s="25"/>
      <c r="Z865" s="24"/>
      <c r="AA865" s="24"/>
      <c r="AB865" s="43"/>
      <c r="AC865" s="8"/>
    </row>
    <row r="866" spans="5:29" x14ac:dyDescent="0.3">
      <c r="E866" s="24"/>
      <c r="F866" s="24"/>
      <c r="G866" s="24"/>
      <c r="H866" s="43"/>
      <c r="I866" s="8"/>
      <c r="M866" s="43"/>
      <c r="O866" s="25"/>
      <c r="P866" s="24"/>
      <c r="Q866" s="24"/>
      <c r="R866" s="43"/>
      <c r="S866" s="8"/>
      <c r="W866" s="43"/>
      <c r="Y866" s="25"/>
      <c r="Z866" s="24"/>
      <c r="AA866" s="24"/>
      <c r="AB866" s="43"/>
      <c r="AC866" s="8"/>
    </row>
    <row r="867" spans="5:29" x14ac:dyDescent="0.3">
      <c r="E867" s="24"/>
      <c r="F867" s="24"/>
      <c r="G867" s="24"/>
      <c r="H867" s="43"/>
      <c r="I867" s="8"/>
      <c r="M867" s="43"/>
      <c r="O867" s="25"/>
      <c r="P867" s="24"/>
      <c r="Q867" s="24"/>
      <c r="R867" s="43"/>
      <c r="S867" s="8"/>
      <c r="W867" s="43"/>
      <c r="Y867" s="25"/>
      <c r="Z867" s="24"/>
      <c r="AA867" s="24"/>
      <c r="AB867" s="43"/>
      <c r="AC867" s="8"/>
    </row>
    <row r="868" spans="5:29" x14ac:dyDescent="0.3">
      <c r="E868" s="24"/>
      <c r="F868" s="24"/>
      <c r="G868" s="24"/>
      <c r="H868" s="43"/>
      <c r="I868" s="8"/>
      <c r="M868" s="43"/>
      <c r="O868" s="25"/>
      <c r="P868" s="24"/>
      <c r="Q868" s="24"/>
      <c r="R868" s="43"/>
      <c r="S868" s="8"/>
      <c r="W868" s="43"/>
      <c r="Y868" s="25"/>
      <c r="Z868" s="24"/>
      <c r="AA868" s="24"/>
      <c r="AB868" s="43"/>
      <c r="AC868" s="8"/>
    </row>
    <row r="869" spans="5:29" x14ac:dyDescent="0.3">
      <c r="E869" s="24"/>
      <c r="F869" s="24"/>
      <c r="G869" s="24"/>
      <c r="H869" s="43"/>
      <c r="I869" s="8"/>
      <c r="M869" s="43"/>
      <c r="O869" s="25"/>
      <c r="P869" s="24"/>
      <c r="Q869" s="24"/>
      <c r="R869" s="43"/>
      <c r="S869" s="8"/>
      <c r="W869" s="43"/>
      <c r="Y869" s="25"/>
      <c r="Z869" s="24"/>
      <c r="AA869" s="24"/>
      <c r="AB869" s="43"/>
      <c r="AC869" s="8"/>
    </row>
    <row r="870" spans="5:29" x14ac:dyDescent="0.3">
      <c r="E870" s="24"/>
      <c r="F870" s="24"/>
      <c r="G870" s="24"/>
      <c r="H870" s="43"/>
      <c r="I870" s="8"/>
      <c r="M870" s="43"/>
      <c r="O870" s="25"/>
      <c r="P870" s="24"/>
      <c r="Q870" s="24"/>
      <c r="R870" s="43"/>
      <c r="S870" s="8"/>
      <c r="W870" s="43"/>
      <c r="Y870" s="25"/>
      <c r="Z870" s="24"/>
      <c r="AA870" s="24"/>
      <c r="AB870" s="43"/>
      <c r="AC870" s="8"/>
    </row>
    <row r="871" spans="5:29" x14ac:dyDescent="0.3">
      <c r="E871" s="24"/>
      <c r="F871" s="24"/>
      <c r="G871" s="24"/>
      <c r="H871" s="43"/>
      <c r="I871" s="8"/>
      <c r="M871" s="43"/>
      <c r="O871" s="25"/>
      <c r="P871" s="24"/>
      <c r="Q871" s="24"/>
      <c r="R871" s="43"/>
      <c r="S871" s="8"/>
      <c r="W871" s="43"/>
      <c r="Y871" s="25"/>
      <c r="Z871" s="24"/>
      <c r="AA871" s="24"/>
      <c r="AB871" s="43"/>
      <c r="AC871" s="8"/>
    </row>
    <row r="872" spans="5:29" x14ac:dyDescent="0.3">
      <c r="E872" s="24"/>
      <c r="F872" s="24"/>
      <c r="G872" s="24"/>
      <c r="H872" s="43"/>
      <c r="I872" s="8"/>
      <c r="M872" s="43"/>
      <c r="O872" s="25"/>
      <c r="P872" s="24"/>
      <c r="Q872" s="24"/>
      <c r="R872" s="43"/>
      <c r="S872" s="8"/>
      <c r="W872" s="43"/>
      <c r="Y872" s="25"/>
      <c r="Z872" s="24"/>
      <c r="AA872" s="24"/>
      <c r="AB872" s="43"/>
      <c r="AC872" s="8"/>
    </row>
    <row r="873" spans="5:29" x14ac:dyDescent="0.3">
      <c r="E873" s="24"/>
      <c r="F873" s="24"/>
      <c r="G873" s="24"/>
      <c r="H873" s="43"/>
      <c r="I873" s="8"/>
      <c r="M873" s="43"/>
      <c r="O873" s="25"/>
      <c r="P873" s="24"/>
      <c r="Q873" s="24"/>
      <c r="R873" s="43"/>
      <c r="S873" s="8"/>
      <c r="W873" s="43"/>
      <c r="Y873" s="25"/>
      <c r="Z873" s="24"/>
      <c r="AA873" s="24"/>
      <c r="AB873" s="43"/>
      <c r="AC873" s="8"/>
    </row>
    <row r="874" spans="5:29" x14ac:dyDescent="0.3">
      <c r="E874" s="24"/>
      <c r="F874" s="24"/>
      <c r="G874" s="24"/>
      <c r="H874" s="43"/>
      <c r="I874" s="8"/>
      <c r="M874" s="43"/>
      <c r="O874" s="25"/>
      <c r="P874" s="24"/>
      <c r="Q874" s="24"/>
      <c r="R874" s="43"/>
      <c r="S874" s="8"/>
      <c r="W874" s="43"/>
      <c r="Y874" s="25"/>
      <c r="Z874" s="24"/>
      <c r="AA874" s="24"/>
      <c r="AB874" s="43"/>
      <c r="AC874" s="8"/>
    </row>
    <row r="875" spans="5:29" x14ac:dyDescent="0.3">
      <c r="E875" s="24"/>
      <c r="F875" s="24"/>
      <c r="G875" s="24"/>
      <c r="H875" s="43"/>
      <c r="I875" s="8"/>
      <c r="M875" s="43"/>
      <c r="O875" s="25"/>
      <c r="P875" s="24"/>
      <c r="Q875" s="24"/>
      <c r="R875" s="43"/>
      <c r="S875" s="8"/>
      <c r="W875" s="43"/>
      <c r="Y875" s="25"/>
      <c r="Z875" s="24"/>
      <c r="AA875" s="24"/>
      <c r="AB875" s="43"/>
      <c r="AC875" s="8"/>
    </row>
    <row r="876" spans="5:29" x14ac:dyDescent="0.3">
      <c r="E876" s="24"/>
      <c r="F876" s="24"/>
      <c r="G876" s="24"/>
      <c r="H876" s="43"/>
      <c r="I876" s="8"/>
      <c r="M876" s="43"/>
      <c r="O876" s="25"/>
      <c r="P876" s="24"/>
      <c r="Q876" s="24"/>
      <c r="R876" s="43"/>
      <c r="S876" s="8"/>
      <c r="W876" s="43"/>
      <c r="Y876" s="25"/>
      <c r="Z876" s="24"/>
      <c r="AA876" s="24"/>
      <c r="AB876" s="43"/>
      <c r="AC876" s="8"/>
    </row>
    <row r="877" spans="5:29" x14ac:dyDescent="0.3">
      <c r="E877" s="24"/>
      <c r="F877" s="24"/>
      <c r="G877" s="24"/>
      <c r="H877" s="43"/>
      <c r="I877" s="8"/>
      <c r="M877" s="43"/>
      <c r="O877" s="25"/>
      <c r="P877" s="24"/>
      <c r="Q877" s="24"/>
      <c r="R877" s="43"/>
      <c r="S877" s="8"/>
      <c r="W877" s="43"/>
      <c r="Y877" s="25"/>
      <c r="Z877" s="24"/>
      <c r="AA877" s="24"/>
      <c r="AB877" s="43"/>
      <c r="AC877" s="8"/>
    </row>
    <row r="878" spans="5:29" x14ac:dyDescent="0.3">
      <c r="E878" s="24"/>
      <c r="F878" s="24"/>
      <c r="G878" s="24"/>
      <c r="H878" s="43"/>
      <c r="I878" s="8"/>
      <c r="M878" s="43"/>
      <c r="O878" s="25"/>
      <c r="P878" s="24"/>
      <c r="Q878" s="24"/>
      <c r="R878" s="43"/>
      <c r="S878" s="8"/>
      <c r="W878" s="43"/>
      <c r="Y878" s="25"/>
      <c r="Z878" s="24"/>
      <c r="AA878" s="24"/>
      <c r="AB878" s="43"/>
      <c r="AC878" s="8"/>
    </row>
    <row r="879" spans="5:29" x14ac:dyDescent="0.3">
      <c r="E879" s="24"/>
      <c r="F879" s="24"/>
      <c r="G879" s="24"/>
      <c r="H879" s="43"/>
      <c r="I879" s="8"/>
      <c r="M879" s="43"/>
      <c r="O879" s="25"/>
      <c r="P879" s="24"/>
      <c r="Q879" s="24"/>
      <c r="R879" s="43"/>
      <c r="S879" s="8"/>
      <c r="W879" s="43"/>
      <c r="Y879" s="25"/>
      <c r="Z879" s="24"/>
      <c r="AA879" s="24"/>
      <c r="AB879" s="43"/>
      <c r="AC879" s="8"/>
    </row>
    <row r="880" spans="5:29" x14ac:dyDescent="0.3">
      <c r="E880" s="24"/>
      <c r="F880" s="24"/>
      <c r="G880" s="24"/>
      <c r="H880" s="43"/>
      <c r="I880" s="8"/>
      <c r="M880" s="43"/>
      <c r="O880" s="25"/>
      <c r="P880" s="24"/>
      <c r="Q880" s="24"/>
      <c r="R880" s="43"/>
      <c r="S880" s="8"/>
      <c r="W880" s="43"/>
      <c r="Y880" s="25"/>
      <c r="Z880" s="24"/>
      <c r="AA880" s="24"/>
      <c r="AB880" s="43"/>
      <c r="AC880" s="8"/>
    </row>
    <row r="881" spans="5:29" x14ac:dyDescent="0.3">
      <c r="E881" s="24"/>
      <c r="F881" s="24"/>
      <c r="G881" s="24"/>
      <c r="H881" s="43"/>
      <c r="I881" s="8"/>
      <c r="M881" s="43"/>
      <c r="O881" s="25"/>
      <c r="P881" s="24"/>
      <c r="Q881" s="24"/>
      <c r="R881" s="43"/>
      <c r="S881" s="8"/>
      <c r="W881" s="43"/>
      <c r="Y881" s="25"/>
      <c r="Z881" s="24"/>
      <c r="AA881" s="24"/>
      <c r="AB881" s="43"/>
      <c r="AC881" s="8"/>
    </row>
    <row r="882" spans="5:29" x14ac:dyDescent="0.3">
      <c r="E882" s="24"/>
      <c r="F882" s="24"/>
      <c r="G882" s="24"/>
      <c r="H882" s="43"/>
      <c r="I882" s="8"/>
      <c r="M882" s="43"/>
      <c r="O882" s="25"/>
      <c r="P882" s="24"/>
      <c r="Q882" s="24"/>
      <c r="R882" s="43"/>
      <c r="S882" s="8"/>
      <c r="W882" s="43"/>
      <c r="Y882" s="25"/>
      <c r="Z882" s="24"/>
      <c r="AA882" s="24"/>
      <c r="AB882" s="43"/>
      <c r="AC882" s="8"/>
    </row>
    <row r="883" spans="5:29" x14ac:dyDescent="0.3">
      <c r="E883" s="24"/>
      <c r="F883" s="24"/>
      <c r="G883" s="24"/>
      <c r="H883" s="43"/>
      <c r="I883" s="8"/>
      <c r="M883" s="43"/>
      <c r="O883" s="25"/>
      <c r="P883" s="24"/>
      <c r="Q883" s="24"/>
      <c r="R883" s="43"/>
      <c r="S883" s="8"/>
      <c r="W883" s="43"/>
      <c r="Y883" s="25"/>
      <c r="Z883" s="24"/>
      <c r="AA883" s="24"/>
      <c r="AB883" s="43"/>
      <c r="AC883" s="8"/>
    </row>
    <row r="884" spans="5:29" x14ac:dyDescent="0.3">
      <c r="E884" s="24"/>
      <c r="F884" s="24"/>
      <c r="G884" s="24"/>
      <c r="H884" s="43"/>
      <c r="I884" s="8"/>
      <c r="M884" s="43"/>
      <c r="O884" s="25"/>
      <c r="P884" s="24"/>
      <c r="Q884" s="24"/>
      <c r="R884" s="43"/>
      <c r="S884" s="8"/>
      <c r="W884" s="43"/>
      <c r="Y884" s="25"/>
      <c r="Z884" s="24"/>
      <c r="AA884" s="24"/>
      <c r="AB884" s="43"/>
      <c r="AC884" s="8"/>
    </row>
    <row r="885" spans="5:29" x14ac:dyDescent="0.3">
      <c r="E885" s="24"/>
      <c r="F885" s="24"/>
      <c r="G885" s="24"/>
      <c r="H885" s="43"/>
      <c r="I885" s="8"/>
      <c r="M885" s="43"/>
      <c r="O885" s="25"/>
      <c r="P885" s="24"/>
      <c r="Q885" s="24"/>
      <c r="R885" s="43"/>
      <c r="S885" s="8"/>
      <c r="W885" s="43"/>
      <c r="Y885" s="25"/>
      <c r="Z885" s="24"/>
      <c r="AA885" s="24"/>
      <c r="AB885" s="43"/>
      <c r="AC885" s="8"/>
    </row>
    <row r="886" spans="5:29" x14ac:dyDescent="0.3">
      <c r="E886" s="24"/>
      <c r="F886" s="24"/>
      <c r="G886" s="24"/>
      <c r="H886" s="43"/>
      <c r="I886" s="8"/>
      <c r="M886" s="43"/>
      <c r="O886" s="25"/>
      <c r="P886" s="24"/>
      <c r="Q886" s="24"/>
      <c r="R886" s="43"/>
      <c r="S886" s="8"/>
      <c r="W886" s="43"/>
      <c r="Y886" s="25"/>
      <c r="Z886" s="24"/>
      <c r="AA886" s="24"/>
      <c r="AB886" s="43"/>
      <c r="AC886" s="8"/>
    </row>
    <row r="887" spans="5:29" x14ac:dyDescent="0.3">
      <c r="E887" s="24"/>
      <c r="F887" s="24"/>
      <c r="G887" s="24"/>
      <c r="H887" s="43"/>
      <c r="I887" s="8"/>
      <c r="M887" s="43"/>
      <c r="O887" s="25"/>
      <c r="P887" s="24"/>
      <c r="Q887" s="24"/>
      <c r="R887" s="43"/>
      <c r="S887" s="8"/>
      <c r="W887" s="43"/>
      <c r="Y887" s="25"/>
      <c r="Z887" s="24"/>
      <c r="AA887" s="24"/>
      <c r="AB887" s="43"/>
      <c r="AC887" s="8"/>
    </row>
    <row r="888" spans="5:29" x14ac:dyDescent="0.3">
      <c r="E888" s="24"/>
      <c r="F888" s="24"/>
      <c r="G888" s="24"/>
      <c r="H888" s="43"/>
      <c r="I888" s="8"/>
      <c r="M888" s="43"/>
      <c r="O888" s="25"/>
      <c r="P888" s="24"/>
      <c r="Q888" s="24"/>
      <c r="R888" s="43"/>
      <c r="S888" s="8"/>
      <c r="W888" s="43"/>
      <c r="Y888" s="25"/>
      <c r="Z888" s="24"/>
      <c r="AA888" s="24"/>
      <c r="AB888" s="43"/>
      <c r="AC888" s="8"/>
    </row>
    <row r="889" spans="5:29" x14ac:dyDescent="0.3">
      <c r="E889" s="24"/>
      <c r="F889" s="24"/>
      <c r="G889" s="24"/>
      <c r="H889" s="43"/>
      <c r="I889" s="8"/>
      <c r="M889" s="43"/>
      <c r="O889" s="25"/>
      <c r="P889" s="24"/>
      <c r="Q889" s="24"/>
      <c r="R889" s="43"/>
      <c r="S889" s="8"/>
      <c r="W889" s="43"/>
      <c r="Y889" s="25"/>
      <c r="Z889" s="24"/>
      <c r="AA889" s="24"/>
      <c r="AB889" s="43"/>
      <c r="AC889" s="8"/>
    </row>
    <row r="890" spans="5:29" x14ac:dyDescent="0.3">
      <c r="E890" s="24"/>
      <c r="F890" s="24"/>
      <c r="G890" s="24"/>
      <c r="H890" s="43"/>
      <c r="I890" s="8"/>
      <c r="M890" s="43"/>
      <c r="O890" s="25"/>
      <c r="P890" s="24"/>
      <c r="Q890" s="24"/>
      <c r="R890" s="43"/>
      <c r="S890" s="8"/>
      <c r="W890" s="43"/>
      <c r="Y890" s="25"/>
      <c r="Z890" s="24"/>
      <c r="AA890" s="24"/>
      <c r="AB890" s="43"/>
      <c r="AC890" s="8"/>
    </row>
    <row r="891" spans="5:29" x14ac:dyDescent="0.3">
      <c r="E891" s="24"/>
      <c r="F891" s="24"/>
      <c r="G891" s="24"/>
      <c r="H891" s="43"/>
      <c r="I891" s="8"/>
      <c r="M891" s="43"/>
      <c r="O891" s="25"/>
      <c r="P891" s="24"/>
      <c r="Q891" s="24"/>
      <c r="R891" s="43"/>
      <c r="S891" s="8"/>
      <c r="W891" s="43"/>
      <c r="Y891" s="25"/>
      <c r="Z891" s="24"/>
      <c r="AA891" s="24"/>
      <c r="AB891" s="43"/>
      <c r="AC891" s="8"/>
    </row>
    <row r="892" spans="5:29" x14ac:dyDescent="0.3">
      <c r="E892" s="24"/>
      <c r="F892" s="24"/>
      <c r="G892" s="24"/>
      <c r="H892" s="43"/>
      <c r="I892" s="8"/>
      <c r="M892" s="43"/>
      <c r="O892" s="25"/>
      <c r="P892" s="24"/>
      <c r="Q892" s="24"/>
      <c r="R892" s="43"/>
      <c r="S892" s="8"/>
      <c r="W892" s="43"/>
      <c r="Y892" s="25"/>
      <c r="Z892" s="24"/>
      <c r="AA892" s="24"/>
      <c r="AB892" s="43"/>
      <c r="AC892" s="8"/>
    </row>
    <row r="893" spans="5:29" x14ac:dyDescent="0.3">
      <c r="E893" s="24"/>
      <c r="F893" s="24"/>
      <c r="G893" s="24"/>
      <c r="H893" s="43"/>
      <c r="I893" s="8"/>
      <c r="M893" s="43"/>
      <c r="O893" s="25"/>
      <c r="P893" s="24"/>
      <c r="Q893" s="24"/>
      <c r="R893" s="43"/>
      <c r="S893" s="8"/>
      <c r="W893" s="43"/>
      <c r="Y893" s="25"/>
      <c r="Z893" s="24"/>
      <c r="AA893" s="24"/>
      <c r="AB893" s="43"/>
      <c r="AC893" s="8"/>
    </row>
    <row r="894" spans="5:29" x14ac:dyDescent="0.3">
      <c r="E894" s="24"/>
      <c r="F894" s="24"/>
      <c r="G894" s="24"/>
      <c r="H894" s="43"/>
      <c r="I894" s="8"/>
      <c r="M894" s="43"/>
      <c r="O894" s="25"/>
      <c r="P894" s="24"/>
      <c r="Q894" s="24"/>
      <c r="R894" s="43"/>
      <c r="S894" s="8"/>
      <c r="W894" s="43"/>
      <c r="Y894" s="25"/>
      <c r="Z894" s="24"/>
      <c r="AA894" s="24"/>
      <c r="AB894" s="43"/>
      <c r="AC894" s="8"/>
    </row>
    <row r="895" spans="5:29" x14ac:dyDescent="0.3">
      <c r="E895" s="24"/>
      <c r="F895" s="24"/>
      <c r="G895" s="24"/>
      <c r="H895" s="43"/>
      <c r="I895" s="8"/>
      <c r="M895" s="43"/>
      <c r="O895" s="25"/>
      <c r="P895" s="24"/>
      <c r="Q895" s="24"/>
      <c r="R895" s="43"/>
      <c r="S895" s="8"/>
      <c r="W895" s="43"/>
      <c r="Y895" s="25"/>
      <c r="Z895" s="24"/>
      <c r="AA895" s="24"/>
      <c r="AB895" s="43"/>
      <c r="AC895" s="8"/>
    </row>
    <row r="896" spans="5:29" x14ac:dyDescent="0.3">
      <c r="E896" s="24"/>
      <c r="F896" s="24"/>
      <c r="G896" s="24"/>
      <c r="H896" s="43"/>
      <c r="I896" s="8"/>
      <c r="M896" s="43"/>
      <c r="O896" s="25"/>
      <c r="P896" s="24"/>
      <c r="Q896" s="24"/>
      <c r="R896" s="43"/>
      <c r="S896" s="8"/>
      <c r="W896" s="43"/>
      <c r="Y896" s="25"/>
      <c r="Z896" s="24"/>
      <c r="AA896" s="24"/>
      <c r="AB896" s="43"/>
      <c r="AC896" s="8"/>
    </row>
    <row r="897" spans="5:29" x14ac:dyDescent="0.3">
      <c r="E897" s="24"/>
      <c r="F897" s="24"/>
      <c r="G897" s="24"/>
      <c r="H897" s="43"/>
      <c r="I897" s="8"/>
      <c r="M897" s="43"/>
      <c r="O897" s="25"/>
      <c r="P897" s="24"/>
      <c r="Q897" s="24"/>
      <c r="R897" s="43"/>
      <c r="S897" s="8"/>
      <c r="W897" s="43"/>
      <c r="Y897" s="25"/>
      <c r="Z897" s="24"/>
      <c r="AA897" s="24"/>
      <c r="AB897" s="43"/>
      <c r="AC897" s="8"/>
    </row>
    <row r="898" spans="5:29" x14ac:dyDescent="0.3">
      <c r="E898" s="24"/>
      <c r="F898" s="24"/>
      <c r="G898" s="24"/>
      <c r="H898" s="43"/>
      <c r="I898" s="8"/>
      <c r="M898" s="43"/>
      <c r="O898" s="25"/>
      <c r="P898" s="24"/>
      <c r="Q898" s="24"/>
      <c r="R898" s="43"/>
      <c r="S898" s="8"/>
      <c r="W898" s="43"/>
      <c r="Y898" s="25"/>
      <c r="Z898" s="24"/>
      <c r="AA898" s="24"/>
      <c r="AB898" s="43"/>
      <c r="AC898" s="8"/>
    </row>
    <row r="899" spans="5:29" x14ac:dyDescent="0.3">
      <c r="E899" s="24"/>
      <c r="F899" s="24"/>
      <c r="G899" s="24"/>
      <c r="H899" s="43"/>
      <c r="I899" s="8"/>
      <c r="M899" s="43"/>
      <c r="O899" s="25"/>
      <c r="P899" s="24"/>
      <c r="Q899" s="24"/>
      <c r="R899" s="43"/>
      <c r="S899" s="8"/>
      <c r="W899" s="43"/>
      <c r="Y899" s="25"/>
      <c r="Z899" s="24"/>
      <c r="AA899" s="24"/>
      <c r="AB899" s="43"/>
      <c r="AC899" s="8"/>
    </row>
    <row r="900" spans="5:29" x14ac:dyDescent="0.3">
      <c r="E900" s="24"/>
      <c r="F900" s="24"/>
      <c r="G900" s="24"/>
      <c r="H900" s="43"/>
      <c r="I900" s="8"/>
      <c r="M900" s="43"/>
      <c r="O900" s="25"/>
      <c r="P900" s="24"/>
      <c r="Q900" s="24"/>
      <c r="R900" s="43"/>
      <c r="S900" s="8"/>
      <c r="W900" s="43"/>
      <c r="Y900" s="25"/>
      <c r="Z900" s="24"/>
      <c r="AA900" s="24"/>
      <c r="AB900" s="43"/>
      <c r="AC900" s="8"/>
    </row>
    <row r="901" spans="5:29" x14ac:dyDescent="0.3">
      <c r="E901" s="24"/>
      <c r="F901" s="24"/>
      <c r="G901" s="24"/>
      <c r="H901" s="43"/>
      <c r="I901" s="8"/>
      <c r="M901" s="43"/>
      <c r="O901" s="25"/>
      <c r="P901" s="24"/>
      <c r="Q901" s="24"/>
      <c r="R901" s="43"/>
      <c r="S901" s="8"/>
      <c r="W901" s="43"/>
      <c r="Y901" s="25"/>
      <c r="Z901" s="24"/>
      <c r="AA901" s="24"/>
      <c r="AB901" s="43"/>
      <c r="AC901" s="8"/>
    </row>
    <row r="902" spans="5:29" x14ac:dyDescent="0.3">
      <c r="E902" s="24"/>
      <c r="F902" s="24"/>
      <c r="G902" s="24"/>
      <c r="H902" s="43"/>
      <c r="I902" s="8"/>
      <c r="M902" s="43"/>
      <c r="O902" s="25"/>
      <c r="P902" s="24"/>
      <c r="Q902" s="24"/>
      <c r="R902" s="43"/>
      <c r="S902" s="8"/>
      <c r="W902" s="43"/>
      <c r="Y902" s="25"/>
      <c r="Z902" s="24"/>
      <c r="AA902" s="24"/>
      <c r="AB902" s="43"/>
      <c r="AC902" s="8"/>
    </row>
    <row r="903" spans="5:29" x14ac:dyDescent="0.3">
      <c r="E903" s="24"/>
      <c r="F903" s="24"/>
      <c r="G903" s="24"/>
      <c r="H903" s="43"/>
      <c r="I903" s="8"/>
      <c r="M903" s="43"/>
      <c r="O903" s="25"/>
      <c r="P903" s="24"/>
      <c r="Q903" s="24"/>
      <c r="R903" s="43"/>
      <c r="S903" s="8"/>
      <c r="W903" s="43"/>
      <c r="Y903" s="25"/>
      <c r="Z903" s="24"/>
      <c r="AA903" s="24"/>
      <c r="AB903" s="43"/>
      <c r="AC903" s="8"/>
    </row>
    <row r="904" spans="5:29" x14ac:dyDescent="0.3">
      <c r="E904" s="24"/>
      <c r="F904" s="24"/>
      <c r="G904" s="24"/>
      <c r="H904" s="43"/>
      <c r="I904" s="8"/>
      <c r="M904" s="43"/>
      <c r="O904" s="25"/>
      <c r="P904" s="24"/>
      <c r="Q904" s="24"/>
      <c r="R904" s="43"/>
      <c r="S904" s="8"/>
      <c r="W904" s="43"/>
      <c r="Y904" s="25"/>
      <c r="Z904" s="24"/>
      <c r="AA904" s="24"/>
      <c r="AB904" s="43"/>
      <c r="AC904" s="8"/>
    </row>
    <row r="905" spans="5:29" x14ac:dyDescent="0.3">
      <c r="E905" s="24"/>
      <c r="F905" s="24"/>
      <c r="G905" s="24"/>
      <c r="H905" s="43"/>
      <c r="I905" s="8"/>
      <c r="M905" s="43"/>
      <c r="O905" s="25"/>
      <c r="P905" s="24"/>
      <c r="Q905" s="24"/>
      <c r="R905" s="43"/>
      <c r="S905" s="8"/>
      <c r="W905" s="43"/>
      <c r="Y905" s="25"/>
      <c r="Z905" s="24"/>
      <c r="AA905" s="24"/>
      <c r="AB905" s="43"/>
      <c r="AC905" s="8"/>
    </row>
    <row r="906" spans="5:29" x14ac:dyDescent="0.3">
      <c r="E906" s="24"/>
      <c r="F906" s="24"/>
      <c r="G906" s="24"/>
      <c r="H906" s="43"/>
      <c r="I906" s="8"/>
      <c r="M906" s="43"/>
      <c r="O906" s="25"/>
      <c r="P906" s="24"/>
      <c r="Q906" s="24"/>
      <c r="R906" s="43"/>
      <c r="S906" s="8"/>
      <c r="W906" s="43"/>
      <c r="Y906" s="25"/>
      <c r="Z906" s="24"/>
      <c r="AA906" s="24"/>
      <c r="AB906" s="43"/>
      <c r="AC906" s="8"/>
    </row>
    <row r="907" spans="5:29" x14ac:dyDescent="0.3">
      <c r="E907" s="24"/>
      <c r="F907" s="24"/>
      <c r="G907" s="24"/>
      <c r="H907" s="43"/>
      <c r="I907" s="8"/>
      <c r="M907" s="43"/>
      <c r="O907" s="25"/>
      <c r="P907" s="24"/>
      <c r="Q907" s="24"/>
      <c r="R907" s="43"/>
      <c r="S907" s="8"/>
      <c r="W907" s="43"/>
      <c r="Y907" s="25"/>
      <c r="Z907" s="24"/>
      <c r="AA907" s="24"/>
      <c r="AB907" s="43"/>
      <c r="AC907" s="8"/>
    </row>
    <row r="908" spans="5:29" x14ac:dyDescent="0.3">
      <c r="E908" s="24"/>
      <c r="F908" s="24"/>
      <c r="G908" s="24"/>
      <c r="H908" s="43"/>
      <c r="I908" s="8"/>
      <c r="M908" s="43"/>
      <c r="O908" s="25"/>
      <c r="P908" s="24"/>
      <c r="Q908" s="24"/>
      <c r="R908" s="43"/>
      <c r="S908" s="8"/>
      <c r="W908" s="43"/>
      <c r="Y908" s="25"/>
      <c r="Z908" s="24"/>
      <c r="AA908" s="24"/>
      <c r="AB908" s="43"/>
      <c r="AC908" s="8"/>
    </row>
    <row r="909" spans="5:29" x14ac:dyDescent="0.3">
      <c r="E909" s="24"/>
      <c r="F909" s="24"/>
      <c r="G909" s="24"/>
      <c r="H909" s="43"/>
      <c r="I909" s="8"/>
      <c r="M909" s="43"/>
      <c r="O909" s="25"/>
      <c r="P909" s="24"/>
      <c r="Q909" s="24"/>
      <c r="R909" s="43"/>
      <c r="S909" s="8"/>
      <c r="W909" s="43"/>
      <c r="Y909" s="25"/>
      <c r="Z909" s="24"/>
      <c r="AA909" s="24"/>
      <c r="AB909" s="43"/>
      <c r="AC909" s="8"/>
    </row>
    <row r="910" spans="5:29" x14ac:dyDescent="0.3">
      <c r="E910" s="24"/>
      <c r="F910" s="24"/>
      <c r="G910" s="24"/>
      <c r="H910" s="43"/>
      <c r="I910" s="8"/>
      <c r="M910" s="43"/>
      <c r="O910" s="25"/>
      <c r="P910" s="24"/>
      <c r="Q910" s="24"/>
      <c r="R910" s="43"/>
      <c r="S910" s="8"/>
      <c r="W910" s="43"/>
      <c r="Y910" s="25"/>
      <c r="Z910" s="24"/>
      <c r="AA910" s="24"/>
      <c r="AB910" s="43"/>
      <c r="AC910" s="8"/>
    </row>
    <row r="911" spans="5:29" x14ac:dyDescent="0.3">
      <c r="E911" s="24"/>
      <c r="F911" s="24"/>
      <c r="G911" s="24"/>
      <c r="H911" s="43"/>
      <c r="I911" s="8"/>
      <c r="M911" s="43"/>
      <c r="O911" s="25"/>
      <c r="P911" s="24"/>
      <c r="Q911" s="24"/>
      <c r="R911" s="43"/>
      <c r="S911" s="8"/>
      <c r="W911" s="43"/>
      <c r="Y911" s="25"/>
      <c r="Z911" s="24"/>
      <c r="AA911" s="24"/>
      <c r="AB911" s="43"/>
      <c r="AC911" s="8"/>
    </row>
    <row r="912" spans="5:29" x14ac:dyDescent="0.3">
      <c r="E912" s="24"/>
      <c r="F912" s="24"/>
      <c r="G912" s="24"/>
      <c r="H912" s="43"/>
      <c r="I912" s="8"/>
      <c r="M912" s="43"/>
      <c r="O912" s="25"/>
      <c r="P912" s="24"/>
      <c r="Q912" s="24"/>
      <c r="R912" s="43"/>
      <c r="S912" s="8"/>
      <c r="W912" s="43"/>
      <c r="Y912" s="25"/>
      <c r="Z912" s="24"/>
      <c r="AA912" s="24"/>
      <c r="AB912" s="43"/>
      <c r="AC912" s="8"/>
    </row>
    <row r="913" spans="5:29" x14ac:dyDescent="0.3">
      <c r="E913" s="24"/>
      <c r="F913" s="24"/>
      <c r="G913" s="24"/>
      <c r="H913" s="43"/>
      <c r="I913" s="8"/>
      <c r="M913" s="43"/>
      <c r="O913" s="25"/>
      <c r="P913" s="24"/>
      <c r="Q913" s="24"/>
      <c r="R913" s="43"/>
      <c r="S913" s="8"/>
      <c r="W913" s="43"/>
      <c r="Y913" s="25"/>
      <c r="Z913" s="24"/>
      <c r="AA913" s="24"/>
      <c r="AB913" s="43"/>
      <c r="AC913" s="8"/>
    </row>
    <row r="914" spans="5:29" x14ac:dyDescent="0.3">
      <c r="E914" s="24"/>
      <c r="F914" s="24"/>
      <c r="G914" s="24"/>
      <c r="H914" s="43"/>
      <c r="I914" s="8"/>
      <c r="M914" s="43"/>
      <c r="O914" s="25"/>
      <c r="P914" s="24"/>
      <c r="Q914" s="24"/>
      <c r="R914" s="43"/>
      <c r="S914" s="8"/>
      <c r="W914" s="43"/>
      <c r="Y914" s="25"/>
      <c r="Z914" s="24"/>
      <c r="AA914" s="24"/>
      <c r="AB914" s="43"/>
      <c r="AC914" s="8"/>
    </row>
    <row r="915" spans="5:29" x14ac:dyDescent="0.3">
      <c r="E915" s="24"/>
      <c r="F915" s="24"/>
      <c r="G915" s="24"/>
      <c r="H915" s="43"/>
      <c r="I915" s="8"/>
      <c r="M915" s="43"/>
      <c r="O915" s="25"/>
      <c r="P915" s="24"/>
      <c r="Q915" s="24"/>
      <c r="R915" s="43"/>
      <c r="S915" s="8"/>
      <c r="W915" s="43"/>
      <c r="Y915" s="25"/>
      <c r="Z915" s="24"/>
      <c r="AA915" s="24"/>
      <c r="AB915" s="43"/>
      <c r="AC915" s="8"/>
    </row>
    <row r="916" spans="5:29" x14ac:dyDescent="0.3">
      <c r="E916" s="24"/>
      <c r="F916" s="24"/>
      <c r="G916" s="24"/>
      <c r="H916" s="43"/>
      <c r="I916" s="8"/>
      <c r="M916" s="43"/>
      <c r="O916" s="25"/>
      <c r="P916" s="24"/>
      <c r="Q916" s="24"/>
      <c r="R916" s="43"/>
      <c r="S916" s="8"/>
      <c r="W916" s="43"/>
      <c r="Y916" s="25"/>
      <c r="Z916" s="24"/>
      <c r="AA916" s="24"/>
      <c r="AB916" s="43"/>
      <c r="AC916" s="8"/>
    </row>
    <row r="917" spans="5:29" x14ac:dyDescent="0.3">
      <c r="E917" s="24"/>
      <c r="F917" s="24"/>
      <c r="G917" s="24"/>
      <c r="H917" s="43"/>
      <c r="I917" s="8"/>
      <c r="M917" s="43"/>
      <c r="O917" s="25"/>
      <c r="P917" s="24"/>
      <c r="Q917" s="24"/>
      <c r="R917" s="43"/>
      <c r="S917" s="8"/>
      <c r="W917" s="43"/>
      <c r="Y917" s="25"/>
      <c r="Z917" s="24"/>
      <c r="AA917" s="24"/>
      <c r="AB917" s="43"/>
      <c r="AC917" s="8"/>
    </row>
    <row r="918" spans="5:29" x14ac:dyDescent="0.3">
      <c r="E918" s="24"/>
      <c r="F918" s="24"/>
      <c r="G918" s="24"/>
      <c r="H918" s="43"/>
      <c r="I918" s="8"/>
      <c r="M918" s="43"/>
      <c r="O918" s="25"/>
      <c r="P918" s="24"/>
      <c r="Q918" s="24"/>
      <c r="R918" s="43"/>
      <c r="S918" s="8"/>
      <c r="W918" s="43"/>
      <c r="Y918" s="25"/>
      <c r="Z918" s="24"/>
      <c r="AA918" s="24"/>
      <c r="AB918" s="43"/>
      <c r="AC918" s="8"/>
    </row>
    <row r="919" spans="5:29" x14ac:dyDescent="0.3">
      <c r="E919" s="24"/>
      <c r="F919" s="24"/>
      <c r="G919" s="24"/>
      <c r="H919" s="43"/>
      <c r="I919" s="8"/>
      <c r="M919" s="43"/>
      <c r="O919" s="25"/>
      <c r="P919" s="24"/>
      <c r="Q919" s="24"/>
      <c r="R919" s="43"/>
      <c r="S919" s="8"/>
      <c r="W919" s="43"/>
      <c r="Y919" s="25"/>
      <c r="Z919" s="24"/>
      <c r="AA919" s="24"/>
      <c r="AB919" s="43"/>
      <c r="AC919" s="8"/>
    </row>
    <row r="920" spans="5:29" x14ac:dyDescent="0.3">
      <c r="E920" s="24"/>
      <c r="F920" s="24"/>
      <c r="G920" s="24"/>
      <c r="H920" s="43"/>
      <c r="I920" s="8"/>
      <c r="M920" s="43"/>
      <c r="O920" s="25"/>
      <c r="P920" s="24"/>
      <c r="Q920" s="24"/>
      <c r="R920" s="43"/>
      <c r="S920" s="8"/>
      <c r="W920" s="43"/>
      <c r="Y920" s="25"/>
      <c r="Z920" s="24"/>
      <c r="AA920" s="24"/>
      <c r="AB920" s="43"/>
      <c r="AC920" s="8"/>
    </row>
    <row r="921" spans="5:29" x14ac:dyDescent="0.3">
      <c r="E921" s="24"/>
      <c r="F921" s="24"/>
      <c r="G921" s="24"/>
      <c r="H921" s="43"/>
      <c r="I921" s="8"/>
      <c r="M921" s="43"/>
      <c r="O921" s="25"/>
      <c r="P921" s="24"/>
      <c r="Q921" s="24"/>
      <c r="R921" s="43"/>
      <c r="S921" s="8"/>
      <c r="W921" s="43"/>
      <c r="Y921" s="25"/>
      <c r="Z921" s="24"/>
      <c r="AA921" s="24"/>
      <c r="AB921" s="43"/>
      <c r="AC921" s="8"/>
    </row>
    <row r="922" spans="5:29" x14ac:dyDescent="0.3">
      <c r="E922" s="24"/>
      <c r="F922" s="24"/>
      <c r="G922" s="24"/>
      <c r="H922" s="43"/>
      <c r="I922" s="8"/>
      <c r="M922" s="43"/>
      <c r="O922" s="25"/>
      <c r="P922" s="24"/>
      <c r="Q922" s="24"/>
      <c r="R922" s="43"/>
      <c r="S922" s="8"/>
      <c r="W922" s="43"/>
      <c r="Y922" s="25"/>
      <c r="Z922" s="24"/>
      <c r="AA922" s="24"/>
      <c r="AB922" s="43"/>
      <c r="AC922" s="8"/>
    </row>
    <row r="923" spans="5:29" x14ac:dyDescent="0.3">
      <c r="E923" s="24"/>
      <c r="F923" s="24"/>
      <c r="G923" s="24"/>
      <c r="H923" s="43"/>
      <c r="I923" s="8"/>
      <c r="M923" s="43"/>
      <c r="O923" s="25"/>
      <c r="P923" s="24"/>
      <c r="Q923" s="24"/>
      <c r="R923" s="43"/>
      <c r="S923" s="8"/>
      <c r="W923" s="43"/>
      <c r="Y923" s="25"/>
      <c r="Z923" s="24"/>
      <c r="AA923" s="24"/>
      <c r="AB923" s="43"/>
      <c r="AC923" s="8"/>
    </row>
    <row r="924" spans="5:29" x14ac:dyDescent="0.3">
      <c r="E924" s="24"/>
      <c r="F924" s="24"/>
      <c r="G924" s="24"/>
      <c r="H924" s="43"/>
      <c r="I924" s="8"/>
      <c r="M924" s="43"/>
      <c r="O924" s="25"/>
      <c r="P924" s="24"/>
      <c r="Q924" s="24"/>
      <c r="R924" s="43"/>
      <c r="S924" s="8"/>
      <c r="W924" s="43"/>
      <c r="Y924" s="25"/>
      <c r="Z924" s="24"/>
      <c r="AA924" s="24"/>
      <c r="AB924" s="43"/>
      <c r="AC924" s="8"/>
    </row>
    <row r="925" spans="5:29" x14ac:dyDescent="0.3">
      <c r="E925" s="24"/>
      <c r="F925" s="24"/>
      <c r="G925" s="24"/>
      <c r="H925" s="43"/>
      <c r="I925" s="8"/>
      <c r="M925" s="43"/>
      <c r="O925" s="25"/>
      <c r="P925" s="24"/>
      <c r="Q925" s="24"/>
      <c r="R925" s="43"/>
      <c r="S925" s="8"/>
      <c r="W925" s="43"/>
      <c r="Y925" s="25"/>
      <c r="Z925" s="24"/>
      <c r="AA925" s="24"/>
      <c r="AB925" s="43"/>
      <c r="AC925" s="8"/>
    </row>
    <row r="926" spans="5:29" x14ac:dyDescent="0.3">
      <c r="E926" s="24"/>
      <c r="F926" s="24"/>
      <c r="G926" s="24"/>
      <c r="H926" s="43"/>
      <c r="I926" s="8"/>
      <c r="M926" s="43"/>
      <c r="O926" s="25"/>
      <c r="P926" s="24"/>
      <c r="Q926" s="24"/>
      <c r="R926" s="43"/>
      <c r="S926" s="8"/>
      <c r="W926" s="43"/>
      <c r="Y926" s="25"/>
      <c r="Z926" s="24"/>
      <c r="AA926" s="24"/>
      <c r="AB926" s="43"/>
      <c r="AC926" s="8"/>
    </row>
    <row r="927" spans="5:29" x14ac:dyDescent="0.3">
      <c r="E927" s="24"/>
      <c r="F927" s="24"/>
      <c r="G927" s="24"/>
      <c r="H927" s="43"/>
      <c r="I927" s="8"/>
      <c r="M927" s="43"/>
      <c r="O927" s="25"/>
      <c r="P927" s="24"/>
      <c r="Q927" s="24"/>
      <c r="R927" s="43"/>
      <c r="S927" s="8"/>
      <c r="W927" s="43"/>
      <c r="Y927" s="25"/>
      <c r="Z927" s="24"/>
      <c r="AA927" s="24"/>
      <c r="AB927" s="43"/>
      <c r="AC927" s="8"/>
    </row>
    <row r="928" spans="5:29" x14ac:dyDescent="0.3">
      <c r="E928" s="24"/>
      <c r="F928" s="24"/>
      <c r="G928" s="24"/>
      <c r="H928" s="43"/>
      <c r="I928" s="8"/>
      <c r="M928" s="43"/>
      <c r="O928" s="25"/>
      <c r="P928" s="24"/>
      <c r="Q928" s="24"/>
      <c r="R928" s="43"/>
      <c r="S928" s="8"/>
      <c r="W928" s="43"/>
      <c r="Y928" s="25"/>
      <c r="Z928" s="24"/>
      <c r="AA928" s="24"/>
      <c r="AB928" s="43"/>
      <c r="AC928" s="8"/>
    </row>
    <row r="929" spans="5:29" x14ac:dyDescent="0.3">
      <c r="E929" s="24"/>
      <c r="F929" s="24"/>
      <c r="G929" s="24"/>
      <c r="H929" s="43"/>
      <c r="I929" s="8"/>
      <c r="M929" s="43"/>
      <c r="O929" s="25"/>
      <c r="P929" s="24"/>
      <c r="Q929" s="24"/>
      <c r="R929" s="43"/>
      <c r="S929" s="8"/>
      <c r="W929" s="43"/>
      <c r="Y929" s="25"/>
      <c r="Z929" s="24"/>
      <c r="AA929" s="24"/>
      <c r="AB929" s="43"/>
      <c r="AC929" s="8"/>
    </row>
    <row r="930" spans="5:29" x14ac:dyDescent="0.3">
      <c r="E930" s="24"/>
      <c r="F930" s="24"/>
      <c r="G930" s="24"/>
      <c r="H930" s="43"/>
      <c r="I930" s="8"/>
      <c r="M930" s="43"/>
      <c r="O930" s="25"/>
      <c r="P930" s="24"/>
      <c r="Q930" s="24"/>
      <c r="R930" s="43"/>
      <c r="S930" s="8"/>
      <c r="W930" s="43"/>
      <c r="Y930" s="25"/>
      <c r="Z930" s="24"/>
      <c r="AA930" s="24"/>
      <c r="AB930" s="43"/>
      <c r="AC930" s="8"/>
    </row>
    <row r="931" spans="5:29" x14ac:dyDescent="0.3">
      <c r="E931" s="24"/>
      <c r="F931" s="24"/>
      <c r="G931" s="24"/>
      <c r="H931" s="43"/>
      <c r="I931" s="8"/>
      <c r="M931" s="43"/>
      <c r="O931" s="25"/>
      <c r="P931" s="24"/>
      <c r="Q931" s="24"/>
      <c r="R931" s="43"/>
      <c r="S931" s="8"/>
      <c r="W931" s="43"/>
      <c r="Y931" s="25"/>
      <c r="Z931" s="24"/>
      <c r="AA931" s="24"/>
      <c r="AB931" s="43"/>
      <c r="AC931" s="8"/>
    </row>
    <row r="932" spans="5:29" x14ac:dyDescent="0.3">
      <c r="E932" s="24"/>
      <c r="F932" s="24"/>
      <c r="G932" s="24"/>
      <c r="H932" s="43"/>
      <c r="I932" s="8"/>
      <c r="M932" s="43"/>
      <c r="O932" s="25"/>
      <c r="P932" s="24"/>
      <c r="Q932" s="24"/>
      <c r="R932" s="43"/>
      <c r="S932" s="8"/>
      <c r="W932" s="43"/>
      <c r="Y932" s="25"/>
      <c r="Z932" s="24"/>
      <c r="AA932" s="24"/>
      <c r="AB932" s="43"/>
      <c r="AC932" s="8"/>
    </row>
    <row r="933" spans="5:29" x14ac:dyDescent="0.3">
      <c r="E933" s="24"/>
      <c r="F933" s="24"/>
      <c r="G933" s="24"/>
      <c r="H933" s="43"/>
      <c r="I933" s="8"/>
      <c r="M933" s="43"/>
      <c r="O933" s="25"/>
      <c r="P933" s="24"/>
      <c r="Q933" s="24"/>
      <c r="R933" s="43"/>
      <c r="S933" s="8"/>
      <c r="W933" s="43"/>
      <c r="Y933" s="25"/>
      <c r="Z933" s="24"/>
      <c r="AA933" s="24"/>
      <c r="AB933" s="43"/>
      <c r="AC933" s="8"/>
    </row>
    <row r="934" spans="5:29" x14ac:dyDescent="0.3">
      <c r="E934" s="24"/>
      <c r="F934" s="24"/>
      <c r="G934" s="24"/>
      <c r="H934" s="43"/>
      <c r="I934" s="8"/>
      <c r="M934" s="43"/>
      <c r="O934" s="25"/>
      <c r="P934" s="24"/>
      <c r="Q934" s="24"/>
      <c r="R934" s="43"/>
      <c r="S934" s="8"/>
      <c r="W934" s="43"/>
      <c r="Y934" s="25"/>
      <c r="Z934" s="24"/>
      <c r="AA934" s="24"/>
      <c r="AB934" s="43"/>
      <c r="AC934" s="8"/>
    </row>
    <row r="935" spans="5:29" x14ac:dyDescent="0.3">
      <c r="E935" s="24"/>
      <c r="F935" s="24"/>
      <c r="G935" s="24"/>
      <c r="H935" s="43"/>
      <c r="I935" s="8"/>
      <c r="M935" s="43"/>
      <c r="O935" s="25"/>
      <c r="P935" s="24"/>
      <c r="Q935" s="24"/>
      <c r="R935" s="43"/>
      <c r="S935" s="8"/>
      <c r="W935" s="43"/>
      <c r="Y935" s="25"/>
      <c r="Z935" s="24"/>
      <c r="AA935" s="24"/>
      <c r="AB935" s="43"/>
      <c r="AC935" s="8"/>
    </row>
    <row r="936" spans="5:29" x14ac:dyDescent="0.3">
      <c r="E936" s="24"/>
      <c r="F936" s="24"/>
      <c r="G936" s="24"/>
      <c r="H936" s="43"/>
      <c r="I936" s="8"/>
      <c r="M936" s="43"/>
      <c r="O936" s="25"/>
      <c r="P936" s="24"/>
      <c r="Q936" s="24"/>
      <c r="R936" s="43"/>
      <c r="S936" s="8"/>
      <c r="W936" s="43"/>
      <c r="Y936" s="25"/>
      <c r="Z936" s="24"/>
      <c r="AA936" s="24"/>
      <c r="AB936" s="43"/>
      <c r="AC936" s="8"/>
    </row>
    <row r="937" spans="5:29" x14ac:dyDescent="0.3">
      <c r="E937" s="24"/>
      <c r="F937" s="24"/>
      <c r="G937" s="24"/>
      <c r="H937" s="43"/>
      <c r="I937" s="8"/>
      <c r="M937" s="43"/>
      <c r="O937" s="25"/>
      <c r="P937" s="24"/>
      <c r="Q937" s="24"/>
      <c r="R937" s="43"/>
      <c r="S937" s="8"/>
      <c r="W937" s="43"/>
      <c r="Y937" s="25"/>
      <c r="Z937" s="24"/>
      <c r="AA937" s="24"/>
      <c r="AB937" s="43"/>
      <c r="AC937" s="8"/>
    </row>
    <row r="938" spans="5:29" x14ac:dyDescent="0.3">
      <c r="E938" s="24"/>
      <c r="F938" s="24"/>
      <c r="G938" s="24"/>
      <c r="H938" s="43"/>
      <c r="I938" s="8"/>
      <c r="M938" s="43"/>
      <c r="O938" s="25"/>
      <c r="P938" s="24"/>
      <c r="Q938" s="24"/>
      <c r="R938" s="43"/>
      <c r="S938" s="8"/>
      <c r="W938" s="43"/>
      <c r="Y938" s="25"/>
      <c r="Z938" s="24"/>
      <c r="AA938" s="24"/>
      <c r="AB938" s="43"/>
      <c r="AC938" s="8"/>
    </row>
    <row r="939" spans="5:29" x14ac:dyDescent="0.3">
      <c r="E939" s="24"/>
      <c r="F939" s="24"/>
      <c r="G939" s="24"/>
      <c r="H939" s="43"/>
      <c r="I939" s="8"/>
      <c r="M939" s="43"/>
      <c r="O939" s="25"/>
      <c r="P939" s="24"/>
      <c r="Q939" s="24"/>
      <c r="R939" s="43"/>
      <c r="S939" s="8"/>
      <c r="W939" s="43"/>
      <c r="Y939" s="25"/>
      <c r="Z939" s="24"/>
      <c r="AA939" s="24"/>
      <c r="AB939" s="43"/>
      <c r="AC939" s="8"/>
    </row>
    <row r="940" spans="5:29" x14ac:dyDescent="0.3">
      <c r="E940" s="24"/>
      <c r="F940" s="24"/>
      <c r="G940" s="24"/>
      <c r="H940" s="43"/>
      <c r="I940" s="8"/>
      <c r="M940" s="43"/>
      <c r="O940" s="25"/>
      <c r="P940" s="24"/>
      <c r="Q940" s="24"/>
      <c r="R940" s="43"/>
      <c r="S940" s="8"/>
      <c r="W940" s="43"/>
      <c r="Y940" s="25"/>
      <c r="Z940" s="24"/>
      <c r="AA940" s="24"/>
      <c r="AB940" s="43"/>
      <c r="AC940" s="8"/>
    </row>
    <row r="941" spans="5:29" x14ac:dyDescent="0.3">
      <c r="E941" s="24"/>
      <c r="F941" s="24"/>
      <c r="G941" s="24"/>
      <c r="H941" s="43"/>
      <c r="I941" s="8"/>
      <c r="M941" s="43"/>
      <c r="O941" s="25"/>
      <c r="P941" s="24"/>
      <c r="Q941" s="24"/>
      <c r="R941" s="43"/>
      <c r="S941" s="8"/>
      <c r="W941" s="43"/>
      <c r="Y941" s="25"/>
      <c r="Z941" s="24"/>
      <c r="AA941" s="24"/>
      <c r="AB941" s="43"/>
      <c r="AC941" s="8"/>
    </row>
    <row r="942" spans="5:29" x14ac:dyDescent="0.3">
      <c r="E942" s="24"/>
      <c r="F942" s="24"/>
      <c r="G942" s="24"/>
      <c r="H942" s="43"/>
      <c r="I942" s="8"/>
      <c r="M942" s="43"/>
      <c r="O942" s="25"/>
      <c r="P942" s="24"/>
      <c r="Q942" s="24"/>
      <c r="R942" s="43"/>
      <c r="S942" s="8"/>
      <c r="W942" s="43"/>
      <c r="Y942" s="25"/>
      <c r="Z942" s="24"/>
      <c r="AA942" s="24"/>
      <c r="AB942" s="43"/>
      <c r="AC942" s="8"/>
    </row>
    <row r="943" spans="5:29" x14ac:dyDescent="0.3">
      <c r="E943" s="24"/>
      <c r="F943" s="24"/>
      <c r="G943" s="24"/>
      <c r="H943" s="43"/>
      <c r="I943" s="8"/>
      <c r="M943" s="43"/>
      <c r="O943" s="25"/>
      <c r="P943" s="24"/>
      <c r="Q943" s="24"/>
      <c r="R943" s="43"/>
      <c r="S943" s="8"/>
      <c r="W943" s="43"/>
      <c r="Y943" s="25"/>
      <c r="Z943" s="24"/>
      <c r="AA943" s="24"/>
      <c r="AB943" s="43"/>
      <c r="AC943" s="8"/>
    </row>
    <row r="944" spans="5:29" x14ac:dyDescent="0.3">
      <c r="E944" s="24"/>
      <c r="F944" s="24"/>
      <c r="G944" s="24"/>
      <c r="H944" s="43"/>
      <c r="I944" s="8"/>
      <c r="M944" s="43"/>
      <c r="O944" s="25"/>
      <c r="P944" s="24"/>
      <c r="Q944" s="24"/>
      <c r="R944" s="43"/>
      <c r="S944" s="8"/>
      <c r="W944" s="43"/>
      <c r="Y944" s="25"/>
      <c r="Z944" s="24"/>
      <c r="AA944" s="24"/>
      <c r="AB944" s="43"/>
      <c r="AC944" s="8"/>
    </row>
    <row r="945" spans="5:29" x14ac:dyDescent="0.3">
      <c r="E945" s="24"/>
      <c r="F945" s="24"/>
      <c r="G945" s="24"/>
      <c r="H945" s="43"/>
      <c r="I945" s="8"/>
      <c r="M945" s="43"/>
      <c r="O945" s="25"/>
      <c r="P945" s="24"/>
      <c r="Q945" s="24"/>
      <c r="R945" s="43"/>
      <c r="S945" s="8"/>
      <c r="W945" s="43"/>
      <c r="Y945" s="25"/>
      <c r="Z945" s="24"/>
      <c r="AA945" s="24"/>
      <c r="AB945" s="43"/>
      <c r="AC945" s="8"/>
    </row>
    <row r="946" spans="5:29" x14ac:dyDescent="0.3">
      <c r="E946" s="24"/>
      <c r="F946" s="24"/>
      <c r="G946" s="24"/>
      <c r="H946" s="43"/>
      <c r="I946" s="8"/>
      <c r="M946" s="43"/>
      <c r="O946" s="25"/>
      <c r="P946" s="24"/>
      <c r="Q946" s="24"/>
      <c r="R946" s="43"/>
      <c r="S946" s="8"/>
      <c r="W946" s="43"/>
      <c r="Y946" s="25"/>
      <c r="Z946" s="24"/>
      <c r="AA946" s="24"/>
      <c r="AB946" s="43"/>
      <c r="AC946" s="8"/>
    </row>
    <row r="947" spans="5:29" x14ac:dyDescent="0.3">
      <c r="E947" s="24"/>
      <c r="F947" s="24"/>
      <c r="G947" s="24"/>
      <c r="H947" s="43"/>
      <c r="I947" s="8"/>
      <c r="M947" s="43"/>
      <c r="O947" s="25"/>
      <c r="P947" s="24"/>
      <c r="Q947" s="24"/>
      <c r="R947" s="43"/>
      <c r="S947" s="8"/>
      <c r="W947" s="43"/>
      <c r="Y947" s="25"/>
      <c r="Z947" s="24"/>
      <c r="AA947" s="24"/>
      <c r="AB947" s="43"/>
      <c r="AC947" s="8"/>
    </row>
    <row r="948" spans="5:29" x14ac:dyDescent="0.3">
      <c r="E948" s="24"/>
      <c r="F948" s="24"/>
      <c r="G948" s="24"/>
      <c r="H948" s="43"/>
      <c r="I948" s="8"/>
      <c r="M948" s="43"/>
      <c r="O948" s="25"/>
      <c r="P948" s="24"/>
      <c r="Q948" s="24"/>
      <c r="R948" s="43"/>
      <c r="S948" s="8"/>
      <c r="W948" s="43"/>
      <c r="Y948" s="25"/>
      <c r="Z948" s="24"/>
      <c r="AA948" s="24"/>
      <c r="AB948" s="43"/>
      <c r="AC948" s="8"/>
    </row>
    <row r="949" spans="5:29" x14ac:dyDescent="0.3">
      <c r="E949" s="24"/>
      <c r="F949" s="24"/>
      <c r="G949" s="24"/>
      <c r="H949" s="43"/>
      <c r="I949" s="8"/>
      <c r="M949" s="43"/>
      <c r="O949" s="25"/>
      <c r="P949" s="24"/>
      <c r="Q949" s="24"/>
      <c r="R949" s="43"/>
      <c r="S949" s="8"/>
      <c r="W949" s="43"/>
      <c r="Y949" s="25"/>
      <c r="Z949" s="24"/>
      <c r="AA949" s="24"/>
      <c r="AB949" s="43"/>
      <c r="AC949" s="8"/>
    </row>
    <row r="950" spans="5:29" x14ac:dyDescent="0.3">
      <c r="E950" s="24"/>
      <c r="F950" s="24"/>
      <c r="G950" s="24"/>
      <c r="H950" s="43"/>
      <c r="I950" s="8"/>
      <c r="M950" s="43"/>
      <c r="O950" s="25"/>
      <c r="P950" s="24"/>
      <c r="Q950" s="24"/>
      <c r="R950" s="43"/>
      <c r="S950" s="8"/>
      <c r="W950" s="43"/>
      <c r="Y950" s="25"/>
      <c r="Z950" s="24"/>
      <c r="AA950" s="24"/>
      <c r="AB950" s="43"/>
      <c r="AC950" s="8"/>
    </row>
    <row r="951" spans="5:29" x14ac:dyDescent="0.3">
      <c r="E951" s="24"/>
      <c r="F951" s="24"/>
      <c r="G951" s="24"/>
      <c r="H951" s="43"/>
      <c r="I951" s="8"/>
      <c r="M951" s="43"/>
      <c r="O951" s="25"/>
      <c r="P951" s="24"/>
      <c r="Q951" s="24"/>
      <c r="R951" s="43"/>
      <c r="S951" s="8"/>
      <c r="W951" s="43"/>
      <c r="Y951" s="25"/>
      <c r="Z951" s="24"/>
      <c r="AA951" s="24"/>
      <c r="AB951" s="43"/>
      <c r="AC951" s="8"/>
    </row>
    <row r="952" spans="5:29" x14ac:dyDescent="0.3">
      <c r="E952" s="24"/>
      <c r="F952" s="24"/>
      <c r="G952" s="24"/>
      <c r="H952" s="43"/>
      <c r="I952" s="8"/>
      <c r="M952" s="43"/>
      <c r="O952" s="25"/>
      <c r="P952" s="24"/>
      <c r="Q952" s="24"/>
      <c r="R952" s="43"/>
      <c r="S952" s="8"/>
      <c r="W952" s="43"/>
      <c r="Y952" s="25"/>
      <c r="Z952" s="24"/>
      <c r="AA952" s="24"/>
      <c r="AB952" s="43"/>
      <c r="AC952" s="8"/>
    </row>
    <row r="953" spans="5:29" x14ac:dyDescent="0.3">
      <c r="E953" s="24"/>
      <c r="F953" s="24"/>
      <c r="G953" s="24"/>
      <c r="H953" s="43"/>
      <c r="I953" s="8"/>
      <c r="M953" s="43"/>
      <c r="O953" s="25"/>
      <c r="P953" s="24"/>
      <c r="Q953" s="24"/>
      <c r="R953" s="43"/>
      <c r="S953" s="8"/>
      <c r="W953" s="43"/>
      <c r="Y953" s="25"/>
      <c r="Z953" s="24"/>
      <c r="AA953" s="24"/>
      <c r="AB953" s="43"/>
      <c r="AC953" s="8"/>
    </row>
    <row r="954" spans="5:29" x14ac:dyDescent="0.3">
      <c r="E954" s="24"/>
      <c r="F954" s="24"/>
      <c r="G954" s="24"/>
      <c r="H954" s="43"/>
      <c r="I954" s="8"/>
      <c r="M954" s="43"/>
      <c r="O954" s="25"/>
      <c r="P954" s="24"/>
      <c r="Q954" s="24"/>
      <c r="R954" s="43"/>
      <c r="S954" s="8"/>
      <c r="W954" s="43"/>
      <c r="Y954" s="25"/>
      <c r="Z954" s="24"/>
      <c r="AA954" s="24"/>
      <c r="AB954" s="43"/>
      <c r="AC954" s="8"/>
    </row>
    <row r="955" spans="5:29" x14ac:dyDescent="0.3">
      <c r="E955" s="24"/>
      <c r="F955" s="24"/>
      <c r="G955" s="24"/>
      <c r="H955" s="43"/>
      <c r="I955" s="8"/>
      <c r="M955" s="43"/>
      <c r="O955" s="25"/>
      <c r="P955" s="24"/>
      <c r="Q955" s="24"/>
      <c r="R955" s="43"/>
      <c r="S955" s="8"/>
      <c r="W955" s="43"/>
      <c r="Y955" s="25"/>
      <c r="Z955" s="24"/>
      <c r="AA955" s="24"/>
      <c r="AB955" s="43"/>
      <c r="AC955" s="8"/>
    </row>
    <row r="956" spans="5:29" x14ac:dyDescent="0.3">
      <c r="E956" s="24"/>
      <c r="F956" s="24"/>
      <c r="G956" s="24"/>
      <c r="H956" s="43"/>
      <c r="I956" s="8"/>
      <c r="M956" s="43"/>
      <c r="O956" s="25"/>
      <c r="P956" s="24"/>
      <c r="Q956" s="24"/>
      <c r="R956" s="43"/>
      <c r="S956" s="8"/>
      <c r="W956" s="43"/>
      <c r="Y956" s="25"/>
      <c r="Z956" s="24"/>
      <c r="AA956" s="24"/>
      <c r="AB956" s="43"/>
      <c r="AC956" s="8"/>
    </row>
    <row r="957" spans="5:29" x14ac:dyDescent="0.3">
      <c r="E957" s="24"/>
      <c r="F957" s="24"/>
      <c r="G957" s="24"/>
      <c r="H957" s="43"/>
      <c r="I957" s="8"/>
      <c r="M957" s="43"/>
      <c r="O957" s="25"/>
      <c r="P957" s="24"/>
      <c r="Q957" s="24"/>
      <c r="R957" s="43"/>
      <c r="S957" s="8"/>
      <c r="W957" s="43"/>
      <c r="Y957" s="25"/>
      <c r="Z957" s="24"/>
      <c r="AA957" s="24"/>
      <c r="AB957" s="43"/>
      <c r="AC957" s="8"/>
    </row>
    <row r="958" spans="5:29" x14ac:dyDescent="0.3">
      <c r="E958" s="24"/>
      <c r="F958" s="24"/>
      <c r="G958" s="24"/>
      <c r="H958" s="43"/>
      <c r="I958" s="8"/>
      <c r="M958" s="43"/>
      <c r="O958" s="25"/>
      <c r="P958" s="24"/>
      <c r="Q958" s="24"/>
      <c r="R958" s="43"/>
      <c r="S958" s="8"/>
      <c r="W958" s="43"/>
      <c r="Y958" s="25"/>
      <c r="Z958" s="24"/>
      <c r="AA958" s="24"/>
      <c r="AB958" s="43"/>
      <c r="AC958" s="8"/>
    </row>
    <row r="959" spans="5:29" x14ac:dyDescent="0.3">
      <c r="E959" s="24"/>
      <c r="F959" s="24"/>
      <c r="G959" s="24"/>
      <c r="H959" s="43"/>
      <c r="I959" s="8"/>
      <c r="M959" s="43"/>
      <c r="O959" s="25"/>
      <c r="P959" s="24"/>
      <c r="Q959" s="24"/>
      <c r="R959" s="43"/>
      <c r="S959" s="8"/>
      <c r="W959" s="43"/>
      <c r="Y959" s="25"/>
      <c r="Z959" s="24"/>
      <c r="AA959" s="24"/>
      <c r="AB959" s="43"/>
      <c r="AC959" s="8"/>
    </row>
    <row r="960" spans="5:29" x14ac:dyDescent="0.3">
      <c r="E960" s="24"/>
      <c r="F960" s="24"/>
      <c r="G960" s="24"/>
      <c r="H960" s="43"/>
      <c r="I960" s="8"/>
      <c r="M960" s="43"/>
      <c r="O960" s="25"/>
      <c r="P960" s="24"/>
      <c r="Q960" s="24"/>
      <c r="R960" s="43"/>
      <c r="S960" s="8"/>
      <c r="W960" s="43"/>
      <c r="Y960" s="25"/>
      <c r="Z960" s="24"/>
      <c r="AA960" s="24"/>
      <c r="AB960" s="43"/>
      <c r="AC960" s="8"/>
    </row>
    <row r="961" spans="5:29" x14ac:dyDescent="0.3">
      <c r="E961" s="24"/>
      <c r="F961" s="24"/>
      <c r="G961" s="24"/>
      <c r="H961" s="43"/>
      <c r="I961" s="8"/>
      <c r="M961" s="43"/>
      <c r="O961" s="25"/>
      <c r="P961" s="24"/>
      <c r="Q961" s="24"/>
      <c r="R961" s="43"/>
      <c r="S961" s="8"/>
      <c r="W961" s="43"/>
      <c r="Y961" s="25"/>
      <c r="Z961" s="24"/>
      <c r="AA961" s="24"/>
      <c r="AB961" s="43"/>
      <c r="AC961" s="8"/>
    </row>
    <row r="962" spans="5:29" x14ac:dyDescent="0.3">
      <c r="E962" s="24"/>
      <c r="F962" s="24"/>
      <c r="G962" s="24"/>
      <c r="H962" s="43"/>
      <c r="I962" s="8"/>
      <c r="M962" s="43"/>
      <c r="O962" s="25"/>
      <c r="P962" s="24"/>
      <c r="Q962" s="24"/>
      <c r="R962" s="43"/>
      <c r="S962" s="8"/>
      <c r="W962" s="43"/>
      <c r="Y962" s="25"/>
      <c r="Z962" s="24"/>
      <c r="AA962" s="24"/>
      <c r="AB962" s="43"/>
      <c r="AC962" s="8"/>
    </row>
    <row r="963" spans="5:29" x14ac:dyDescent="0.3">
      <c r="E963" s="24"/>
      <c r="F963" s="24"/>
      <c r="G963" s="24"/>
      <c r="H963" s="43"/>
      <c r="I963" s="8"/>
      <c r="M963" s="43"/>
      <c r="O963" s="25"/>
      <c r="P963" s="24"/>
      <c r="Q963" s="24"/>
      <c r="R963" s="43"/>
      <c r="S963" s="8"/>
      <c r="W963" s="43"/>
      <c r="Y963" s="25"/>
      <c r="Z963" s="24"/>
      <c r="AA963" s="24"/>
      <c r="AB963" s="43"/>
      <c r="AC963" s="8"/>
    </row>
    <row r="964" spans="5:29" x14ac:dyDescent="0.3">
      <c r="E964" s="24"/>
      <c r="F964" s="24"/>
      <c r="G964" s="24"/>
      <c r="H964" s="43"/>
      <c r="I964" s="8"/>
      <c r="M964" s="43"/>
      <c r="O964" s="25"/>
      <c r="P964" s="24"/>
      <c r="Q964" s="24"/>
      <c r="R964" s="43"/>
      <c r="S964" s="8"/>
      <c r="W964" s="43"/>
      <c r="Y964" s="25"/>
      <c r="Z964" s="24"/>
      <c r="AA964" s="24"/>
      <c r="AB964" s="43"/>
      <c r="AC964" s="8"/>
    </row>
    <row r="965" spans="5:29" x14ac:dyDescent="0.3">
      <c r="E965" s="24"/>
      <c r="F965" s="24"/>
      <c r="G965" s="24"/>
      <c r="H965" s="43"/>
      <c r="I965" s="8"/>
      <c r="M965" s="43"/>
      <c r="O965" s="25"/>
      <c r="P965" s="24"/>
      <c r="Q965" s="24"/>
      <c r="R965" s="43"/>
      <c r="S965" s="8"/>
      <c r="W965" s="43"/>
      <c r="Y965" s="25"/>
      <c r="Z965" s="24"/>
      <c r="AA965" s="24"/>
      <c r="AB965" s="43"/>
      <c r="AC965" s="8"/>
    </row>
    <row r="966" spans="5:29" x14ac:dyDescent="0.3">
      <c r="E966" s="24"/>
      <c r="F966" s="24"/>
      <c r="G966" s="24"/>
      <c r="H966" s="43"/>
      <c r="I966" s="8"/>
      <c r="M966" s="43"/>
      <c r="O966" s="25"/>
      <c r="P966" s="24"/>
      <c r="Q966" s="24"/>
      <c r="R966" s="43"/>
      <c r="S966" s="8"/>
      <c r="W966" s="43"/>
      <c r="Y966" s="25"/>
      <c r="Z966" s="24"/>
      <c r="AA966" s="24"/>
      <c r="AB966" s="43"/>
      <c r="AC966" s="8"/>
    </row>
    <row r="967" spans="5:29" x14ac:dyDescent="0.3">
      <c r="E967" s="24"/>
      <c r="F967" s="24"/>
      <c r="G967" s="24"/>
      <c r="H967" s="43"/>
      <c r="I967" s="8"/>
      <c r="M967" s="43"/>
      <c r="O967" s="25"/>
      <c r="P967" s="24"/>
      <c r="Q967" s="24"/>
      <c r="R967" s="43"/>
      <c r="S967" s="8"/>
      <c r="W967" s="43"/>
      <c r="Y967" s="25"/>
      <c r="Z967" s="24"/>
      <c r="AA967" s="24"/>
      <c r="AB967" s="43"/>
      <c r="AC967" s="8"/>
    </row>
    <row r="968" spans="5:29" x14ac:dyDescent="0.3">
      <c r="E968" s="24"/>
      <c r="F968" s="24"/>
      <c r="G968" s="24"/>
      <c r="H968" s="43"/>
      <c r="I968" s="8"/>
      <c r="M968" s="43"/>
      <c r="O968" s="25"/>
      <c r="P968" s="24"/>
      <c r="Q968" s="24"/>
      <c r="R968" s="43"/>
      <c r="S968" s="8"/>
      <c r="W968" s="43"/>
      <c r="Y968" s="25"/>
      <c r="Z968" s="24"/>
      <c r="AA968" s="24"/>
      <c r="AB968" s="43"/>
      <c r="AC968" s="8"/>
    </row>
    <row r="969" spans="5:29" x14ac:dyDescent="0.3">
      <c r="E969" s="24"/>
      <c r="F969" s="24"/>
      <c r="G969" s="24"/>
      <c r="H969" s="43"/>
      <c r="I969" s="8"/>
      <c r="M969" s="43"/>
      <c r="O969" s="25"/>
      <c r="P969" s="24"/>
      <c r="Q969" s="24"/>
      <c r="R969" s="43"/>
      <c r="S969" s="8"/>
      <c r="W969" s="43"/>
      <c r="Y969" s="25"/>
      <c r="Z969" s="24"/>
      <c r="AA969" s="24"/>
      <c r="AB969" s="43"/>
      <c r="AC969" s="8"/>
    </row>
    <row r="970" spans="5:29" x14ac:dyDescent="0.3">
      <c r="E970" s="24"/>
      <c r="F970" s="24"/>
      <c r="G970" s="24"/>
      <c r="H970" s="43"/>
      <c r="I970" s="8"/>
      <c r="M970" s="43"/>
      <c r="O970" s="25"/>
      <c r="P970" s="24"/>
      <c r="Q970" s="24"/>
      <c r="R970" s="43"/>
      <c r="S970" s="8"/>
      <c r="W970" s="43"/>
      <c r="Y970" s="25"/>
      <c r="Z970" s="24"/>
      <c r="AA970" s="24"/>
      <c r="AB970" s="43"/>
      <c r="AC970" s="8"/>
    </row>
    <row r="971" spans="5:29" x14ac:dyDescent="0.3">
      <c r="E971" s="24"/>
      <c r="F971" s="24"/>
      <c r="G971" s="24"/>
      <c r="H971" s="43"/>
      <c r="I971" s="8"/>
      <c r="M971" s="43"/>
      <c r="O971" s="25"/>
      <c r="P971" s="24"/>
      <c r="Q971" s="24"/>
      <c r="R971" s="43"/>
      <c r="S971" s="8"/>
      <c r="W971" s="43"/>
      <c r="Y971" s="25"/>
      <c r="Z971" s="24"/>
      <c r="AA971" s="24"/>
      <c r="AB971" s="43"/>
      <c r="AC971" s="8"/>
    </row>
    <row r="972" spans="5:29" x14ac:dyDescent="0.3">
      <c r="E972" s="24"/>
      <c r="F972" s="24"/>
      <c r="G972" s="24"/>
      <c r="H972" s="43"/>
      <c r="I972" s="8"/>
      <c r="M972" s="43"/>
      <c r="O972" s="25"/>
      <c r="P972" s="24"/>
      <c r="Q972" s="24"/>
      <c r="R972" s="43"/>
      <c r="S972" s="8"/>
      <c r="W972" s="43"/>
      <c r="Y972" s="25"/>
      <c r="Z972" s="24"/>
      <c r="AA972" s="24"/>
      <c r="AB972" s="43"/>
      <c r="AC972" s="8"/>
    </row>
    <row r="973" spans="5:29" x14ac:dyDescent="0.3">
      <c r="E973" s="24"/>
      <c r="F973" s="24"/>
      <c r="G973" s="24"/>
      <c r="H973" s="43"/>
      <c r="I973" s="8"/>
      <c r="M973" s="43"/>
      <c r="O973" s="25"/>
      <c r="P973" s="24"/>
      <c r="Q973" s="24"/>
      <c r="R973" s="43"/>
      <c r="S973" s="8"/>
      <c r="W973" s="43"/>
      <c r="Y973" s="25"/>
      <c r="Z973" s="24"/>
      <c r="AA973" s="24"/>
      <c r="AB973" s="43"/>
      <c r="AC973" s="8"/>
    </row>
    <row r="974" spans="5:29" x14ac:dyDescent="0.3">
      <c r="E974" s="24"/>
      <c r="F974" s="24"/>
      <c r="G974" s="24"/>
      <c r="H974" s="43"/>
      <c r="I974" s="8"/>
      <c r="M974" s="43"/>
      <c r="O974" s="25"/>
      <c r="P974" s="24"/>
      <c r="Q974" s="24"/>
      <c r="R974" s="43"/>
      <c r="S974" s="8"/>
      <c r="W974" s="43"/>
      <c r="Y974" s="25"/>
      <c r="Z974" s="24"/>
      <c r="AA974" s="24"/>
      <c r="AB974" s="43"/>
      <c r="AC974" s="8"/>
    </row>
    <row r="975" spans="5:29" x14ac:dyDescent="0.3">
      <c r="E975" s="24"/>
      <c r="F975" s="24"/>
      <c r="G975" s="24"/>
      <c r="H975" s="43"/>
      <c r="I975" s="8"/>
      <c r="M975" s="43"/>
      <c r="O975" s="25"/>
      <c r="P975" s="24"/>
      <c r="Q975" s="24"/>
      <c r="R975" s="43"/>
      <c r="S975" s="8"/>
      <c r="W975" s="43"/>
      <c r="Y975" s="25"/>
      <c r="Z975" s="24"/>
      <c r="AA975" s="24"/>
      <c r="AB975" s="43"/>
      <c r="AC975" s="8"/>
    </row>
    <row r="976" spans="5:29" x14ac:dyDescent="0.3">
      <c r="E976" s="24"/>
      <c r="F976" s="24"/>
      <c r="G976" s="24"/>
      <c r="H976" s="43"/>
      <c r="I976" s="8"/>
      <c r="M976" s="43"/>
      <c r="O976" s="25"/>
      <c r="P976" s="24"/>
      <c r="Q976" s="24"/>
      <c r="R976" s="43"/>
      <c r="S976" s="8"/>
      <c r="W976" s="43"/>
      <c r="Y976" s="25"/>
      <c r="Z976" s="24"/>
      <c r="AA976" s="24"/>
      <c r="AB976" s="43"/>
      <c r="AC976" s="8"/>
    </row>
    <row r="977" spans="5:29" x14ac:dyDescent="0.3">
      <c r="E977" s="24"/>
      <c r="F977" s="24"/>
      <c r="G977" s="24"/>
      <c r="H977" s="43"/>
      <c r="I977" s="8"/>
      <c r="M977" s="43"/>
      <c r="O977" s="25"/>
      <c r="P977" s="24"/>
      <c r="Q977" s="24"/>
      <c r="R977" s="43"/>
      <c r="S977" s="8"/>
      <c r="W977" s="43"/>
      <c r="Y977" s="25"/>
      <c r="Z977" s="24"/>
      <c r="AA977" s="24"/>
      <c r="AB977" s="43"/>
      <c r="AC977" s="8"/>
    </row>
    <row r="978" spans="5:29" x14ac:dyDescent="0.3">
      <c r="E978" s="24"/>
      <c r="F978" s="24"/>
      <c r="G978" s="24"/>
      <c r="H978" s="43"/>
      <c r="I978" s="8"/>
      <c r="M978" s="43"/>
      <c r="O978" s="25"/>
      <c r="P978" s="24"/>
      <c r="Q978" s="24"/>
      <c r="R978" s="43"/>
      <c r="S978" s="8"/>
      <c r="W978" s="43"/>
      <c r="Y978" s="25"/>
      <c r="Z978" s="24"/>
      <c r="AA978" s="24"/>
      <c r="AB978" s="43"/>
      <c r="AC978" s="8"/>
    </row>
    <row r="979" spans="5:29" x14ac:dyDescent="0.3">
      <c r="E979" s="24"/>
      <c r="F979" s="24"/>
      <c r="G979" s="24"/>
      <c r="H979" s="43"/>
      <c r="I979" s="8"/>
      <c r="M979" s="43"/>
      <c r="O979" s="25"/>
      <c r="P979" s="24"/>
      <c r="Q979" s="24"/>
      <c r="R979" s="43"/>
      <c r="S979" s="8"/>
      <c r="W979" s="43"/>
      <c r="Y979" s="25"/>
      <c r="Z979" s="24"/>
      <c r="AA979" s="24"/>
      <c r="AB979" s="43"/>
      <c r="AC979" s="8"/>
    </row>
    <row r="980" spans="5:29" x14ac:dyDescent="0.3">
      <c r="E980" s="24"/>
      <c r="F980" s="24"/>
      <c r="G980" s="24"/>
      <c r="H980" s="43"/>
      <c r="I980" s="8"/>
      <c r="M980" s="43"/>
      <c r="O980" s="25"/>
      <c r="P980" s="24"/>
      <c r="Q980" s="24"/>
      <c r="R980" s="43"/>
      <c r="S980" s="8"/>
      <c r="W980" s="43"/>
      <c r="Y980" s="25"/>
      <c r="Z980" s="24"/>
      <c r="AA980" s="24"/>
      <c r="AB980" s="43"/>
      <c r="AC980" s="8"/>
    </row>
    <row r="981" spans="5:29" x14ac:dyDescent="0.3">
      <c r="E981" s="24"/>
      <c r="F981" s="24"/>
      <c r="G981" s="24"/>
      <c r="H981" s="43"/>
      <c r="I981" s="8"/>
      <c r="M981" s="43"/>
      <c r="O981" s="25"/>
      <c r="P981" s="24"/>
      <c r="Q981" s="24"/>
      <c r="R981" s="43"/>
      <c r="S981" s="8"/>
      <c r="W981" s="43"/>
      <c r="Y981" s="25"/>
      <c r="Z981" s="24"/>
      <c r="AA981" s="24"/>
      <c r="AB981" s="43"/>
      <c r="AC981" s="8"/>
    </row>
    <row r="982" spans="5:29" x14ac:dyDescent="0.3">
      <c r="E982" s="24"/>
      <c r="F982" s="24"/>
      <c r="G982" s="24"/>
      <c r="H982" s="43"/>
      <c r="I982" s="8"/>
      <c r="M982" s="43"/>
      <c r="O982" s="25"/>
      <c r="P982" s="24"/>
      <c r="Q982" s="24"/>
      <c r="R982" s="43"/>
      <c r="S982" s="8"/>
      <c r="W982" s="43"/>
      <c r="Y982" s="25"/>
      <c r="Z982" s="24"/>
      <c r="AA982" s="24"/>
      <c r="AB982" s="43"/>
      <c r="AC982" s="8"/>
    </row>
    <row r="983" spans="5:29" x14ac:dyDescent="0.3">
      <c r="E983" s="24"/>
      <c r="F983" s="24"/>
      <c r="G983" s="24"/>
      <c r="H983" s="43"/>
      <c r="I983" s="8"/>
      <c r="M983" s="43"/>
      <c r="O983" s="25"/>
      <c r="P983" s="24"/>
      <c r="Q983" s="24"/>
      <c r="R983" s="43"/>
      <c r="S983" s="8"/>
      <c r="W983" s="43"/>
      <c r="Y983" s="25"/>
      <c r="Z983" s="24"/>
      <c r="AA983" s="24"/>
      <c r="AB983" s="43"/>
      <c r="AC983" s="8"/>
    </row>
    <row r="984" spans="5:29" x14ac:dyDescent="0.3">
      <c r="E984" s="24"/>
      <c r="F984" s="24"/>
      <c r="G984" s="24"/>
      <c r="H984" s="43"/>
      <c r="I984" s="8"/>
      <c r="M984" s="43"/>
      <c r="O984" s="25"/>
      <c r="P984" s="24"/>
      <c r="Q984" s="24"/>
      <c r="R984" s="43"/>
      <c r="S984" s="8"/>
      <c r="W984" s="43"/>
      <c r="Y984" s="25"/>
      <c r="Z984" s="24"/>
      <c r="AA984" s="24"/>
      <c r="AB984" s="43"/>
      <c r="AC984" s="8"/>
    </row>
    <row r="985" spans="5:29" x14ac:dyDescent="0.3">
      <c r="E985" s="24"/>
      <c r="F985" s="24"/>
      <c r="G985" s="24"/>
      <c r="H985" s="43"/>
      <c r="I985" s="8"/>
      <c r="M985" s="43"/>
      <c r="O985" s="25"/>
      <c r="P985" s="24"/>
      <c r="Q985" s="24"/>
      <c r="R985" s="43"/>
      <c r="S985" s="8"/>
      <c r="W985" s="43"/>
      <c r="Y985" s="25"/>
      <c r="Z985" s="24"/>
      <c r="AA985" s="24"/>
      <c r="AB985" s="43"/>
      <c r="AC985" s="8"/>
    </row>
    <row r="986" spans="5:29" x14ac:dyDescent="0.3">
      <c r="E986" s="24"/>
      <c r="F986" s="24"/>
      <c r="G986" s="24"/>
      <c r="H986" s="43"/>
      <c r="I986" s="8"/>
      <c r="M986" s="43"/>
      <c r="O986" s="25"/>
      <c r="P986" s="24"/>
      <c r="Q986" s="24"/>
      <c r="R986" s="43"/>
      <c r="S986" s="8"/>
      <c r="W986" s="43"/>
      <c r="Y986" s="25"/>
      <c r="Z986" s="24"/>
      <c r="AA986" s="24"/>
      <c r="AB986" s="43"/>
      <c r="AC986" s="8"/>
    </row>
    <row r="987" spans="5:29" x14ac:dyDescent="0.3">
      <c r="E987" s="24"/>
      <c r="F987" s="24"/>
      <c r="G987" s="24"/>
      <c r="H987" s="43"/>
      <c r="I987" s="8"/>
      <c r="M987" s="43"/>
      <c r="O987" s="25"/>
      <c r="P987" s="24"/>
      <c r="Q987" s="24"/>
      <c r="R987" s="43"/>
      <c r="S987" s="8"/>
      <c r="W987" s="43"/>
      <c r="Y987" s="25"/>
      <c r="Z987" s="24"/>
      <c r="AA987" s="24"/>
      <c r="AB987" s="43"/>
      <c r="AC987" s="8"/>
    </row>
    <row r="988" spans="5:29" x14ac:dyDescent="0.3">
      <c r="E988" s="24"/>
      <c r="F988" s="24"/>
      <c r="G988" s="24"/>
      <c r="H988" s="43"/>
      <c r="I988" s="8"/>
      <c r="M988" s="43"/>
      <c r="O988" s="25"/>
      <c r="P988" s="24"/>
      <c r="Q988" s="24"/>
      <c r="R988" s="43"/>
      <c r="S988" s="8"/>
      <c r="W988" s="43"/>
      <c r="Y988" s="25"/>
      <c r="Z988" s="24"/>
      <c r="AA988" s="24"/>
      <c r="AB988" s="43"/>
      <c r="AC988" s="8"/>
    </row>
    <row r="989" spans="5:29" x14ac:dyDescent="0.3">
      <c r="E989" s="24"/>
      <c r="F989" s="24"/>
      <c r="G989" s="24"/>
      <c r="H989" s="43"/>
      <c r="I989" s="8"/>
      <c r="M989" s="43"/>
      <c r="O989" s="25"/>
      <c r="P989" s="24"/>
      <c r="Q989" s="24"/>
      <c r="R989" s="43"/>
      <c r="S989" s="8"/>
      <c r="W989" s="43"/>
      <c r="Y989" s="25"/>
      <c r="Z989" s="24"/>
      <c r="AA989" s="24"/>
      <c r="AB989" s="43"/>
      <c r="AC989" s="8"/>
    </row>
    <row r="990" spans="5:29" x14ac:dyDescent="0.3">
      <c r="E990" s="24"/>
      <c r="F990" s="24"/>
      <c r="G990" s="24"/>
      <c r="H990" s="43"/>
      <c r="I990" s="8"/>
      <c r="M990" s="43"/>
      <c r="O990" s="25"/>
      <c r="P990" s="24"/>
      <c r="Q990" s="24"/>
      <c r="R990" s="43"/>
      <c r="S990" s="8"/>
      <c r="W990" s="43"/>
      <c r="Y990" s="25"/>
      <c r="Z990" s="24"/>
      <c r="AA990" s="24"/>
      <c r="AB990" s="43"/>
      <c r="AC990" s="8"/>
    </row>
    <row r="991" spans="5:29" x14ac:dyDescent="0.3">
      <c r="E991" s="24"/>
      <c r="F991" s="24"/>
      <c r="G991" s="24"/>
      <c r="H991" s="43"/>
      <c r="I991" s="8"/>
      <c r="M991" s="43"/>
      <c r="O991" s="25"/>
      <c r="P991" s="24"/>
      <c r="Q991" s="24"/>
      <c r="R991" s="43"/>
      <c r="S991" s="8"/>
      <c r="W991" s="43"/>
      <c r="Y991" s="25"/>
      <c r="Z991" s="24"/>
      <c r="AA991" s="24"/>
      <c r="AB991" s="43"/>
      <c r="AC991" s="8"/>
    </row>
    <row r="992" spans="5:29" x14ac:dyDescent="0.3">
      <c r="E992" s="24"/>
      <c r="F992" s="24"/>
      <c r="G992" s="24"/>
      <c r="H992" s="43"/>
      <c r="I992" s="8"/>
      <c r="M992" s="43"/>
      <c r="O992" s="25"/>
      <c r="P992" s="24"/>
      <c r="Q992" s="24"/>
      <c r="R992" s="43"/>
      <c r="S992" s="8"/>
      <c r="W992" s="43"/>
      <c r="Y992" s="25"/>
      <c r="Z992" s="24"/>
      <c r="AA992" s="24"/>
      <c r="AB992" s="43"/>
      <c r="AC992" s="8"/>
    </row>
    <row r="993" spans="5:29" x14ac:dyDescent="0.3">
      <c r="E993" s="24"/>
      <c r="F993" s="24"/>
      <c r="G993" s="24"/>
      <c r="H993" s="43"/>
      <c r="I993" s="8"/>
      <c r="M993" s="43"/>
      <c r="O993" s="25"/>
      <c r="P993" s="24"/>
      <c r="Q993" s="24"/>
      <c r="R993" s="43"/>
      <c r="S993" s="8"/>
      <c r="W993" s="43"/>
      <c r="Y993" s="25"/>
      <c r="Z993" s="24"/>
      <c r="AA993" s="24"/>
      <c r="AB993" s="43"/>
      <c r="AC993" s="8"/>
    </row>
    <row r="994" spans="5:29" x14ac:dyDescent="0.3">
      <c r="E994" s="24"/>
      <c r="F994" s="24"/>
      <c r="G994" s="24"/>
      <c r="H994" s="43"/>
      <c r="I994" s="8"/>
      <c r="M994" s="43"/>
      <c r="O994" s="25"/>
      <c r="P994" s="24"/>
      <c r="Q994" s="24"/>
      <c r="R994" s="43"/>
      <c r="S994" s="8"/>
      <c r="W994" s="43"/>
      <c r="Y994" s="25"/>
      <c r="Z994" s="24"/>
      <c r="AA994" s="24"/>
      <c r="AB994" s="43"/>
      <c r="AC994" s="8"/>
    </row>
    <row r="995" spans="5:29" x14ac:dyDescent="0.3">
      <c r="E995" s="24"/>
      <c r="F995" s="24"/>
      <c r="G995" s="24"/>
      <c r="H995" s="43"/>
      <c r="I995" s="8"/>
      <c r="M995" s="43"/>
      <c r="O995" s="25"/>
      <c r="P995" s="24"/>
      <c r="Q995" s="24"/>
      <c r="R995" s="43"/>
      <c r="S995" s="8"/>
      <c r="W995" s="43"/>
      <c r="Y995" s="25"/>
      <c r="Z995" s="24"/>
      <c r="AA995" s="24"/>
      <c r="AB995" s="43"/>
      <c r="AC995" s="8"/>
    </row>
    <row r="996" spans="5:29" x14ac:dyDescent="0.3">
      <c r="E996" s="24"/>
      <c r="F996" s="24"/>
      <c r="G996" s="24"/>
      <c r="H996" s="43"/>
      <c r="I996" s="8"/>
      <c r="M996" s="43"/>
      <c r="O996" s="25"/>
      <c r="P996" s="24"/>
      <c r="Q996" s="24"/>
      <c r="R996" s="43"/>
      <c r="S996" s="8"/>
      <c r="W996" s="43"/>
      <c r="Y996" s="25"/>
      <c r="Z996" s="24"/>
      <c r="AA996" s="24"/>
      <c r="AB996" s="43"/>
      <c r="AC996" s="8"/>
    </row>
    <row r="997" spans="5:29" x14ac:dyDescent="0.3">
      <c r="E997" s="24"/>
      <c r="F997" s="24"/>
      <c r="G997" s="24"/>
      <c r="H997" s="43"/>
      <c r="I997" s="8"/>
      <c r="M997" s="43"/>
      <c r="O997" s="25"/>
      <c r="P997" s="24"/>
      <c r="Q997" s="24"/>
      <c r="R997" s="43"/>
      <c r="S997" s="8"/>
      <c r="W997" s="43"/>
      <c r="Y997" s="25"/>
      <c r="Z997" s="24"/>
      <c r="AA997" s="24"/>
      <c r="AB997" s="43"/>
      <c r="AC997" s="8"/>
    </row>
    <row r="998" spans="5:29" x14ac:dyDescent="0.3">
      <c r="E998" s="24"/>
      <c r="F998" s="24"/>
      <c r="G998" s="24"/>
      <c r="H998" s="43"/>
      <c r="I998" s="8"/>
      <c r="M998" s="43"/>
      <c r="O998" s="25"/>
      <c r="P998" s="24"/>
      <c r="Q998" s="24"/>
      <c r="R998" s="43"/>
      <c r="S998" s="8"/>
      <c r="W998" s="43"/>
      <c r="Y998" s="25"/>
      <c r="Z998" s="24"/>
      <c r="AA998" s="24"/>
      <c r="AB998" s="43"/>
      <c r="AC998" s="8"/>
    </row>
    <row r="999" spans="5:29" x14ac:dyDescent="0.3">
      <c r="E999" s="24"/>
      <c r="F999" s="24"/>
      <c r="G999" s="24"/>
      <c r="H999" s="43"/>
      <c r="I999" s="8"/>
      <c r="M999" s="43"/>
      <c r="O999" s="25"/>
      <c r="P999" s="24"/>
      <c r="Q999" s="24"/>
      <c r="R999" s="43"/>
      <c r="S999" s="8"/>
      <c r="W999" s="43"/>
      <c r="Y999" s="25"/>
      <c r="Z999" s="24"/>
      <c r="AA999" s="24"/>
      <c r="AB999" s="43"/>
      <c r="AC999" s="8"/>
    </row>
    <row r="1000" spans="5:29" x14ac:dyDescent="0.3">
      <c r="E1000" s="24"/>
      <c r="F1000" s="24"/>
      <c r="G1000" s="24"/>
      <c r="H1000" s="43"/>
      <c r="I1000" s="8"/>
      <c r="M1000" s="43"/>
      <c r="O1000" s="25"/>
      <c r="P1000" s="24"/>
      <c r="Q1000" s="24"/>
      <c r="R1000" s="43"/>
      <c r="S1000" s="8"/>
      <c r="W1000" s="43"/>
      <c r="Y1000" s="25"/>
      <c r="Z1000" s="24"/>
      <c r="AA1000" s="24"/>
      <c r="AB1000" s="43"/>
      <c r="AC1000" s="8"/>
    </row>
    <row r="1001" spans="5:29" x14ac:dyDescent="0.3">
      <c r="E1001" s="24"/>
      <c r="F1001" s="24"/>
      <c r="G1001" s="24"/>
      <c r="H1001" s="43"/>
      <c r="I1001" s="8"/>
      <c r="M1001" s="43"/>
      <c r="O1001" s="25"/>
      <c r="P1001" s="24"/>
      <c r="Q1001" s="24"/>
      <c r="R1001" s="43"/>
      <c r="S1001" s="8"/>
      <c r="W1001" s="43"/>
      <c r="Y1001" s="25"/>
      <c r="Z1001" s="24"/>
      <c r="AA1001" s="24"/>
      <c r="AB1001" s="43"/>
      <c r="AC1001" s="8"/>
    </row>
    <row r="1002" spans="5:29" x14ac:dyDescent="0.3">
      <c r="E1002" s="24"/>
      <c r="F1002" s="24"/>
      <c r="G1002" s="24"/>
      <c r="H1002" s="43"/>
      <c r="I1002" s="8"/>
      <c r="M1002" s="43"/>
      <c r="O1002" s="25"/>
      <c r="P1002" s="24"/>
      <c r="Q1002" s="24"/>
      <c r="R1002" s="43"/>
      <c r="S1002" s="8"/>
      <c r="W1002" s="43"/>
      <c r="Y1002" s="25"/>
      <c r="Z1002" s="24"/>
      <c r="AA1002" s="24"/>
      <c r="AB1002" s="43"/>
      <c r="AC1002" s="8"/>
    </row>
    <row r="1003" spans="5:29" x14ac:dyDescent="0.3">
      <c r="E1003" s="24"/>
      <c r="F1003" s="24"/>
      <c r="G1003" s="24"/>
      <c r="H1003" s="43"/>
      <c r="I1003" s="8"/>
      <c r="M1003" s="43"/>
      <c r="O1003" s="25"/>
      <c r="P1003" s="24"/>
      <c r="Q1003" s="24"/>
      <c r="R1003" s="43"/>
      <c r="S1003" s="8"/>
      <c r="W1003" s="43"/>
      <c r="Y1003" s="25"/>
      <c r="Z1003" s="24"/>
      <c r="AA1003" s="24"/>
      <c r="AB1003" s="43"/>
      <c r="AC1003" s="8"/>
    </row>
    <row r="1004" spans="5:29" x14ac:dyDescent="0.3">
      <c r="E1004" s="24"/>
      <c r="F1004" s="24"/>
      <c r="G1004" s="24"/>
      <c r="H1004" s="43"/>
      <c r="I1004" s="8"/>
      <c r="M1004" s="43"/>
      <c r="O1004" s="25"/>
      <c r="P1004" s="24"/>
      <c r="Q1004" s="24"/>
      <c r="R1004" s="43"/>
      <c r="S1004" s="8"/>
      <c r="W1004" s="43"/>
      <c r="Y1004" s="25"/>
      <c r="Z1004" s="24"/>
      <c r="AA1004" s="24"/>
      <c r="AB1004" s="43"/>
      <c r="AC1004" s="8"/>
    </row>
    <row r="1005" spans="5:29" x14ac:dyDescent="0.3">
      <c r="E1005" s="24"/>
      <c r="F1005" s="24"/>
      <c r="G1005" s="24"/>
      <c r="H1005" s="43"/>
      <c r="I1005" s="8"/>
      <c r="M1005" s="43"/>
      <c r="O1005" s="25"/>
      <c r="P1005" s="24"/>
      <c r="Q1005" s="24"/>
      <c r="R1005" s="43"/>
      <c r="S1005" s="8"/>
      <c r="W1005" s="43"/>
      <c r="Y1005" s="25"/>
      <c r="Z1005" s="24"/>
      <c r="AA1005" s="24"/>
      <c r="AB1005" s="43"/>
      <c r="AC1005" s="8"/>
    </row>
    <row r="1006" spans="5:29" x14ac:dyDescent="0.3">
      <c r="E1006" s="24"/>
      <c r="F1006" s="24"/>
      <c r="G1006" s="24"/>
      <c r="H1006" s="43"/>
      <c r="I1006" s="8"/>
      <c r="M1006" s="43"/>
      <c r="O1006" s="25"/>
      <c r="P1006" s="24"/>
      <c r="Q1006" s="24"/>
      <c r="R1006" s="43"/>
      <c r="S1006" s="8"/>
      <c r="W1006" s="43"/>
      <c r="Y1006" s="25"/>
      <c r="Z1006" s="24"/>
      <c r="AA1006" s="24"/>
      <c r="AB1006" s="43"/>
      <c r="AC1006" s="8"/>
    </row>
    <row r="1007" spans="5:29" x14ac:dyDescent="0.3">
      <c r="E1007" s="24"/>
      <c r="F1007" s="24"/>
      <c r="G1007" s="24"/>
      <c r="H1007" s="43"/>
      <c r="I1007" s="8"/>
      <c r="M1007" s="43"/>
      <c r="O1007" s="25"/>
      <c r="P1007" s="24"/>
      <c r="Q1007" s="24"/>
      <c r="R1007" s="43"/>
      <c r="S1007" s="8"/>
      <c r="W1007" s="43"/>
      <c r="Y1007" s="25"/>
      <c r="Z1007" s="24"/>
      <c r="AA1007" s="24"/>
      <c r="AB1007" s="43"/>
      <c r="AC1007" s="8"/>
    </row>
    <row r="1008" spans="5:29" x14ac:dyDescent="0.3">
      <c r="E1008" s="24"/>
      <c r="F1008" s="24"/>
      <c r="G1008" s="24"/>
      <c r="H1008" s="43"/>
      <c r="I1008" s="8"/>
      <c r="M1008" s="43"/>
      <c r="O1008" s="25"/>
      <c r="P1008" s="24"/>
      <c r="Q1008" s="24"/>
      <c r="R1008" s="43"/>
      <c r="S1008" s="8"/>
      <c r="W1008" s="43"/>
      <c r="Y1008" s="25"/>
      <c r="Z1008" s="24"/>
      <c r="AA1008" s="24"/>
      <c r="AB1008" s="43"/>
      <c r="AC1008" s="8"/>
    </row>
    <row r="1009" spans="5:29" x14ac:dyDescent="0.3">
      <c r="E1009" s="24"/>
      <c r="F1009" s="24"/>
      <c r="G1009" s="24"/>
      <c r="H1009" s="43"/>
      <c r="I1009" s="8"/>
      <c r="M1009" s="43"/>
      <c r="O1009" s="25"/>
      <c r="P1009" s="24"/>
      <c r="Q1009" s="24"/>
      <c r="R1009" s="43"/>
      <c r="S1009" s="8"/>
      <c r="W1009" s="43"/>
      <c r="Y1009" s="25"/>
      <c r="Z1009" s="24"/>
      <c r="AA1009" s="24"/>
      <c r="AB1009" s="43"/>
      <c r="AC1009" s="8"/>
    </row>
    <row r="1010" spans="5:29" x14ac:dyDescent="0.3">
      <c r="E1010" s="24"/>
      <c r="F1010" s="24"/>
      <c r="G1010" s="24"/>
      <c r="H1010" s="43"/>
      <c r="I1010" s="8"/>
      <c r="M1010" s="43"/>
      <c r="O1010" s="25"/>
      <c r="P1010" s="24"/>
      <c r="Q1010" s="24"/>
      <c r="R1010" s="43"/>
      <c r="S1010" s="8"/>
      <c r="W1010" s="43"/>
      <c r="Y1010" s="25"/>
      <c r="Z1010" s="24"/>
      <c r="AA1010" s="24"/>
      <c r="AB1010" s="43"/>
      <c r="AC1010" s="8"/>
    </row>
    <row r="1011" spans="5:29" x14ac:dyDescent="0.3">
      <c r="E1011" s="24"/>
      <c r="F1011" s="24"/>
      <c r="G1011" s="24"/>
      <c r="H1011" s="43"/>
      <c r="I1011" s="8"/>
      <c r="M1011" s="43"/>
      <c r="O1011" s="25"/>
      <c r="P1011" s="24"/>
      <c r="Q1011" s="24"/>
      <c r="R1011" s="43"/>
      <c r="S1011" s="8"/>
      <c r="W1011" s="43"/>
      <c r="Y1011" s="25"/>
      <c r="Z1011" s="24"/>
      <c r="AA1011" s="24"/>
      <c r="AB1011" s="43"/>
      <c r="AC1011" s="8"/>
    </row>
    <row r="1012" spans="5:29" x14ac:dyDescent="0.3">
      <c r="E1012" s="24"/>
      <c r="F1012" s="24"/>
      <c r="G1012" s="24"/>
      <c r="H1012" s="43"/>
      <c r="I1012" s="8"/>
      <c r="M1012" s="43"/>
      <c r="O1012" s="25"/>
      <c r="P1012" s="24"/>
      <c r="Q1012" s="24"/>
      <c r="R1012" s="43"/>
      <c r="S1012" s="8"/>
      <c r="W1012" s="43"/>
      <c r="Y1012" s="25"/>
      <c r="Z1012" s="24"/>
      <c r="AA1012" s="24"/>
      <c r="AB1012" s="43"/>
      <c r="AC1012" s="8"/>
    </row>
    <row r="1013" spans="5:29" x14ac:dyDescent="0.3">
      <c r="E1013" s="24"/>
      <c r="F1013" s="24"/>
      <c r="G1013" s="24"/>
      <c r="H1013" s="43"/>
      <c r="I1013" s="8"/>
      <c r="M1013" s="43"/>
      <c r="O1013" s="25"/>
      <c r="P1013" s="24"/>
      <c r="Q1013" s="24"/>
      <c r="R1013" s="43"/>
      <c r="S1013" s="8"/>
      <c r="W1013" s="43"/>
      <c r="Y1013" s="25"/>
      <c r="Z1013" s="24"/>
      <c r="AA1013" s="24"/>
      <c r="AB1013" s="43"/>
      <c r="AC1013" s="8"/>
    </row>
    <row r="1014" spans="5:29" x14ac:dyDescent="0.3">
      <c r="E1014" s="24"/>
      <c r="F1014" s="24"/>
      <c r="G1014" s="24"/>
      <c r="H1014" s="43"/>
      <c r="I1014" s="8"/>
      <c r="M1014" s="43"/>
      <c r="O1014" s="25"/>
      <c r="P1014" s="24"/>
      <c r="Q1014" s="24"/>
      <c r="R1014" s="43"/>
      <c r="S1014" s="8"/>
      <c r="W1014" s="43"/>
      <c r="Y1014" s="25"/>
      <c r="Z1014" s="24"/>
      <c r="AA1014" s="24"/>
      <c r="AB1014" s="43"/>
      <c r="AC1014" s="8"/>
    </row>
    <row r="1015" spans="5:29" x14ac:dyDescent="0.3">
      <c r="E1015" s="24"/>
      <c r="F1015" s="24"/>
      <c r="G1015" s="24"/>
      <c r="H1015" s="43"/>
      <c r="I1015" s="8"/>
      <c r="M1015" s="43"/>
      <c r="O1015" s="25"/>
      <c r="P1015" s="24"/>
      <c r="Q1015" s="24"/>
      <c r="R1015" s="43"/>
      <c r="S1015" s="8"/>
      <c r="W1015" s="43"/>
      <c r="Y1015" s="25"/>
      <c r="Z1015" s="24"/>
      <c r="AA1015" s="24"/>
      <c r="AB1015" s="43"/>
      <c r="AC1015" s="8"/>
    </row>
    <row r="1016" spans="5:29" x14ac:dyDescent="0.3">
      <c r="E1016" s="24"/>
      <c r="F1016" s="24"/>
      <c r="G1016" s="24"/>
      <c r="H1016" s="43"/>
      <c r="I1016" s="8"/>
      <c r="M1016" s="43"/>
      <c r="O1016" s="25"/>
      <c r="P1016" s="24"/>
      <c r="Q1016" s="24"/>
      <c r="R1016" s="43"/>
      <c r="S1016" s="8"/>
      <c r="W1016" s="43"/>
      <c r="Y1016" s="25"/>
      <c r="Z1016" s="24"/>
      <c r="AA1016" s="24"/>
      <c r="AB1016" s="43"/>
      <c r="AC1016" s="8"/>
    </row>
    <row r="1017" spans="5:29" x14ac:dyDescent="0.3">
      <c r="E1017" s="24"/>
      <c r="F1017" s="24"/>
      <c r="G1017" s="24"/>
      <c r="H1017" s="43"/>
      <c r="I1017" s="8"/>
      <c r="M1017" s="43"/>
      <c r="O1017" s="25"/>
      <c r="P1017" s="24"/>
      <c r="Q1017" s="24"/>
      <c r="R1017" s="43"/>
      <c r="S1017" s="8"/>
      <c r="W1017" s="43"/>
      <c r="Y1017" s="25"/>
      <c r="Z1017" s="24"/>
      <c r="AA1017" s="24"/>
      <c r="AB1017" s="43"/>
      <c r="AC1017" s="8"/>
    </row>
    <row r="1018" spans="5:29" x14ac:dyDescent="0.3">
      <c r="E1018" s="24"/>
      <c r="F1018" s="24"/>
      <c r="G1018" s="24"/>
      <c r="H1018" s="43"/>
      <c r="I1018" s="8"/>
      <c r="M1018" s="43"/>
      <c r="O1018" s="25"/>
      <c r="P1018" s="24"/>
      <c r="Q1018" s="24"/>
      <c r="R1018" s="43"/>
      <c r="S1018" s="8"/>
      <c r="W1018" s="43"/>
      <c r="Y1018" s="25"/>
      <c r="Z1018" s="24"/>
      <c r="AA1018" s="24"/>
      <c r="AB1018" s="43"/>
      <c r="AC1018" s="8"/>
    </row>
    <row r="1019" spans="5:29" x14ac:dyDescent="0.3">
      <c r="E1019" s="24"/>
      <c r="F1019" s="24"/>
      <c r="G1019" s="24"/>
      <c r="H1019" s="43"/>
      <c r="I1019" s="8"/>
      <c r="M1019" s="43"/>
      <c r="O1019" s="25"/>
      <c r="P1019" s="24"/>
      <c r="Q1019" s="24"/>
      <c r="R1019" s="43"/>
      <c r="S1019" s="8"/>
      <c r="W1019" s="43"/>
      <c r="Y1019" s="25"/>
      <c r="Z1019" s="24"/>
      <c r="AA1019" s="24"/>
      <c r="AB1019" s="43"/>
      <c r="AC1019" s="8"/>
    </row>
    <row r="1020" spans="5:29" x14ac:dyDescent="0.3">
      <c r="E1020" s="24"/>
      <c r="F1020" s="24"/>
      <c r="G1020" s="24"/>
      <c r="H1020" s="43"/>
      <c r="I1020" s="8"/>
      <c r="M1020" s="43"/>
      <c r="O1020" s="25"/>
      <c r="P1020" s="24"/>
      <c r="Q1020" s="24"/>
      <c r="R1020" s="43"/>
      <c r="S1020" s="8"/>
      <c r="W1020" s="43"/>
      <c r="Y1020" s="25"/>
      <c r="Z1020" s="24"/>
      <c r="AA1020" s="24"/>
      <c r="AB1020" s="43"/>
      <c r="AC1020" s="8"/>
    </row>
    <row r="1021" spans="5:29" x14ac:dyDescent="0.3">
      <c r="E1021" s="24"/>
      <c r="F1021" s="24"/>
      <c r="G1021" s="24"/>
      <c r="H1021" s="43"/>
      <c r="I1021" s="8"/>
      <c r="M1021" s="43"/>
      <c r="O1021" s="25"/>
      <c r="P1021" s="24"/>
      <c r="Q1021" s="24"/>
      <c r="R1021" s="43"/>
      <c r="S1021" s="8"/>
      <c r="W1021" s="43"/>
      <c r="Y1021" s="25"/>
      <c r="Z1021" s="24"/>
      <c r="AA1021" s="24"/>
      <c r="AB1021" s="43"/>
      <c r="AC1021" s="8"/>
    </row>
    <row r="1022" spans="5:29" x14ac:dyDescent="0.3">
      <c r="E1022" s="24"/>
      <c r="F1022" s="24"/>
      <c r="G1022" s="24"/>
      <c r="H1022" s="43"/>
      <c r="I1022" s="8"/>
      <c r="M1022" s="43"/>
      <c r="O1022" s="25"/>
      <c r="P1022" s="24"/>
      <c r="Q1022" s="24"/>
      <c r="R1022" s="43"/>
      <c r="S1022" s="8"/>
      <c r="W1022" s="43"/>
      <c r="Y1022" s="25"/>
      <c r="Z1022" s="24"/>
      <c r="AA1022" s="24"/>
      <c r="AB1022" s="43"/>
      <c r="AC1022" s="8"/>
    </row>
    <row r="1023" spans="5:29" x14ac:dyDescent="0.3">
      <c r="E1023" s="24"/>
      <c r="F1023" s="24"/>
      <c r="G1023" s="24"/>
      <c r="H1023" s="43"/>
      <c r="I1023" s="8"/>
      <c r="M1023" s="43"/>
      <c r="O1023" s="25"/>
      <c r="P1023" s="24"/>
      <c r="Q1023" s="24"/>
      <c r="R1023" s="43"/>
      <c r="S1023" s="8"/>
      <c r="W1023" s="43"/>
      <c r="Y1023" s="25"/>
      <c r="Z1023" s="24"/>
      <c r="AA1023" s="24"/>
      <c r="AB1023" s="43"/>
      <c r="AC1023" s="8"/>
    </row>
    <row r="1024" spans="5:29" x14ac:dyDescent="0.3">
      <c r="E1024" s="24"/>
      <c r="F1024" s="24"/>
      <c r="G1024" s="24"/>
      <c r="H1024" s="43"/>
      <c r="I1024" s="8"/>
      <c r="M1024" s="43"/>
      <c r="O1024" s="25"/>
      <c r="P1024" s="24"/>
      <c r="Q1024" s="24"/>
      <c r="R1024" s="43"/>
      <c r="S1024" s="8"/>
      <c r="W1024" s="43"/>
      <c r="Y1024" s="25"/>
      <c r="Z1024" s="24"/>
      <c r="AA1024" s="24"/>
      <c r="AB1024" s="43"/>
      <c r="AC1024" s="8"/>
    </row>
    <row r="1025" spans="5:29" x14ac:dyDescent="0.3">
      <c r="E1025" s="24"/>
      <c r="F1025" s="24"/>
      <c r="G1025" s="24"/>
      <c r="H1025" s="43"/>
      <c r="I1025" s="8"/>
      <c r="M1025" s="43"/>
      <c r="O1025" s="25"/>
      <c r="P1025" s="24"/>
      <c r="Q1025" s="24"/>
      <c r="R1025" s="43"/>
      <c r="S1025" s="8"/>
      <c r="W1025" s="43"/>
      <c r="Y1025" s="25"/>
      <c r="Z1025" s="24"/>
      <c r="AA1025" s="24"/>
      <c r="AB1025" s="43"/>
      <c r="AC1025" s="8"/>
    </row>
    <row r="1026" spans="5:29" x14ac:dyDescent="0.3">
      <c r="E1026" s="24"/>
      <c r="F1026" s="24"/>
      <c r="G1026" s="24"/>
      <c r="H1026" s="43"/>
      <c r="I1026" s="8"/>
      <c r="M1026" s="43"/>
      <c r="O1026" s="25"/>
      <c r="P1026" s="24"/>
      <c r="Q1026" s="24"/>
      <c r="R1026" s="43"/>
      <c r="S1026" s="8"/>
      <c r="W1026" s="43"/>
      <c r="Y1026" s="25"/>
      <c r="Z1026" s="24"/>
      <c r="AA1026" s="24"/>
      <c r="AB1026" s="43"/>
      <c r="AC1026" s="8"/>
    </row>
    <row r="1027" spans="5:29" x14ac:dyDescent="0.3">
      <c r="E1027" s="24"/>
      <c r="F1027" s="24"/>
      <c r="G1027" s="24"/>
      <c r="H1027" s="43"/>
      <c r="I1027" s="8"/>
      <c r="M1027" s="43"/>
      <c r="O1027" s="25"/>
      <c r="P1027" s="24"/>
      <c r="Q1027" s="24"/>
      <c r="R1027" s="43"/>
      <c r="S1027" s="8"/>
      <c r="W1027" s="43"/>
      <c r="Y1027" s="25"/>
      <c r="Z1027" s="24"/>
      <c r="AA1027" s="24"/>
      <c r="AB1027" s="43"/>
      <c r="AC1027" s="8"/>
    </row>
    <row r="1028" spans="5:29" x14ac:dyDescent="0.3">
      <c r="E1028" s="24"/>
      <c r="F1028" s="24"/>
      <c r="G1028" s="24"/>
      <c r="H1028" s="43"/>
      <c r="I1028" s="8"/>
      <c r="M1028" s="43"/>
      <c r="O1028" s="25"/>
      <c r="P1028" s="24"/>
      <c r="Q1028" s="24"/>
      <c r="R1028" s="43"/>
      <c r="S1028" s="8"/>
      <c r="W1028" s="43"/>
      <c r="Y1028" s="25"/>
      <c r="Z1028" s="24"/>
      <c r="AA1028" s="24"/>
      <c r="AB1028" s="43"/>
      <c r="AC1028" s="8"/>
    </row>
    <row r="1029" spans="5:29" x14ac:dyDescent="0.3">
      <c r="E1029" s="24"/>
      <c r="F1029" s="24"/>
      <c r="G1029" s="24"/>
      <c r="H1029" s="43"/>
      <c r="I1029" s="8"/>
      <c r="M1029" s="43"/>
      <c r="O1029" s="25"/>
      <c r="P1029" s="24"/>
      <c r="Q1029" s="24"/>
      <c r="R1029" s="43"/>
      <c r="S1029" s="8"/>
      <c r="W1029" s="43"/>
      <c r="Y1029" s="25"/>
      <c r="Z1029" s="24"/>
      <c r="AA1029" s="24"/>
      <c r="AB1029" s="43"/>
      <c r="AC1029" s="8"/>
    </row>
    <row r="1030" spans="5:29" x14ac:dyDescent="0.3">
      <c r="E1030" s="24"/>
      <c r="F1030" s="24"/>
      <c r="G1030" s="24"/>
      <c r="H1030" s="43"/>
      <c r="I1030" s="8"/>
      <c r="M1030" s="43"/>
      <c r="O1030" s="25"/>
      <c r="P1030" s="24"/>
      <c r="Q1030" s="24"/>
      <c r="R1030" s="43"/>
      <c r="S1030" s="8"/>
      <c r="W1030" s="43"/>
      <c r="Y1030" s="25"/>
      <c r="Z1030" s="24"/>
      <c r="AA1030" s="24"/>
      <c r="AB1030" s="43"/>
      <c r="AC1030" s="8"/>
    </row>
    <row r="1031" spans="5:29" x14ac:dyDescent="0.3">
      <c r="E1031" s="24"/>
      <c r="F1031" s="24"/>
      <c r="G1031" s="24"/>
      <c r="H1031" s="43"/>
      <c r="I1031" s="8"/>
      <c r="M1031" s="43"/>
      <c r="O1031" s="25"/>
      <c r="P1031" s="24"/>
      <c r="Q1031" s="24"/>
      <c r="R1031" s="43"/>
      <c r="S1031" s="8"/>
      <c r="W1031" s="43"/>
      <c r="Y1031" s="25"/>
      <c r="Z1031" s="24"/>
      <c r="AA1031" s="24"/>
      <c r="AB1031" s="43"/>
      <c r="AC1031" s="8"/>
    </row>
    <row r="1032" spans="5:29" x14ac:dyDescent="0.3">
      <c r="E1032" s="24"/>
      <c r="F1032" s="24"/>
      <c r="G1032" s="24"/>
      <c r="H1032" s="43"/>
      <c r="I1032" s="8"/>
      <c r="M1032" s="43"/>
      <c r="O1032" s="25"/>
      <c r="P1032" s="24"/>
      <c r="Q1032" s="24"/>
      <c r="R1032" s="43"/>
      <c r="S1032" s="8"/>
      <c r="W1032" s="43"/>
      <c r="Y1032" s="25"/>
      <c r="Z1032" s="24"/>
      <c r="AA1032" s="24"/>
      <c r="AB1032" s="43"/>
      <c r="AC1032" s="8"/>
    </row>
    <row r="1033" spans="5:29" x14ac:dyDescent="0.3">
      <c r="E1033" s="24"/>
      <c r="F1033" s="24"/>
      <c r="G1033" s="24"/>
      <c r="H1033" s="43"/>
      <c r="I1033" s="8"/>
      <c r="M1033" s="43"/>
      <c r="O1033" s="25"/>
      <c r="P1033" s="24"/>
      <c r="Q1033" s="24"/>
      <c r="R1033" s="43"/>
      <c r="S1033" s="8"/>
      <c r="W1033" s="43"/>
      <c r="Y1033" s="25"/>
      <c r="Z1033" s="24"/>
      <c r="AA1033" s="24"/>
      <c r="AB1033" s="43"/>
      <c r="AC1033" s="8"/>
    </row>
    <row r="1034" spans="5:29" x14ac:dyDescent="0.3">
      <c r="E1034" s="24"/>
      <c r="F1034" s="24"/>
      <c r="G1034" s="24"/>
      <c r="H1034" s="43"/>
      <c r="I1034" s="8"/>
      <c r="M1034" s="43"/>
      <c r="O1034" s="25"/>
      <c r="P1034" s="24"/>
      <c r="Q1034" s="24"/>
      <c r="R1034" s="43"/>
      <c r="S1034" s="8"/>
      <c r="W1034" s="43"/>
      <c r="Y1034" s="25"/>
      <c r="Z1034" s="24"/>
      <c r="AA1034" s="24"/>
      <c r="AB1034" s="43"/>
      <c r="AC1034" s="8"/>
    </row>
    <row r="1035" spans="5:29" x14ac:dyDescent="0.3">
      <c r="E1035" s="24"/>
      <c r="F1035" s="24"/>
      <c r="G1035" s="24"/>
      <c r="H1035" s="43"/>
      <c r="I1035" s="8"/>
      <c r="M1035" s="43"/>
      <c r="O1035" s="25"/>
      <c r="P1035" s="24"/>
      <c r="Q1035" s="24"/>
      <c r="R1035" s="43"/>
      <c r="S1035" s="8"/>
      <c r="W1035" s="43"/>
      <c r="Y1035" s="25"/>
      <c r="Z1035" s="24"/>
      <c r="AA1035" s="24"/>
      <c r="AB1035" s="43"/>
      <c r="AC1035" s="8"/>
    </row>
    <row r="1036" spans="5:29" x14ac:dyDescent="0.3">
      <c r="E1036" s="24"/>
      <c r="F1036" s="24"/>
      <c r="G1036" s="24"/>
      <c r="H1036" s="43"/>
      <c r="I1036" s="8"/>
      <c r="M1036" s="43"/>
      <c r="O1036" s="25"/>
      <c r="P1036" s="24"/>
      <c r="Q1036" s="24"/>
      <c r="R1036" s="43"/>
      <c r="S1036" s="8"/>
      <c r="W1036" s="43"/>
      <c r="Y1036" s="25"/>
      <c r="Z1036" s="24"/>
      <c r="AA1036" s="24"/>
      <c r="AB1036" s="43"/>
      <c r="AC1036" s="8"/>
    </row>
    <row r="1037" spans="5:29" x14ac:dyDescent="0.3">
      <c r="E1037" s="24"/>
      <c r="F1037" s="24"/>
      <c r="G1037" s="24"/>
      <c r="H1037" s="43"/>
      <c r="I1037" s="8"/>
      <c r="M1037" s="43"/>
      <c r="O1037" s="25"/>
      <c r="P1037" s="24"/>
      <c r="Q1037" s="24"/>
      <c r="R1037" s="43"/>
      <c r="S1037" s="8"/>
      <c r="W1037" s="43"/>
      <c r="Y1037" s="25"/>
      <c r="Z1037" s="24"/>
      <c r="AA1037" s="24"/>
      <c r="AB1037" s="43"/>
      <c r="AC1037" s="8"/>
    </row>
    <row r="1038" spans="5:29" x14ac:dyDescent="0.3">
      <c r="E1038" s="24"/>
      <c r="F1038" s="24"/>
      <c r="G1038" s="24"/>
      <c r="H1038" s="43"/>
      <c r="I1038" s="8"/>
      <c r="M1038" s="43"/>
      <c r="O1038" s="25"/>
      <c r="P1038" s="24"/>
      <c r="Q1038" s="24"/>
      <c r="R1038" s="43"/>
      <c r="S1038" s="8"/>
      <c r="W1038" s="43"/>
      <c r="Y1038" s="25"/>
      <c r="Z1038" s="24"/>
      <c r="AA1038" s="24"/>
      <c r="AB1038" s="43"/>
      <c r="AC1038" s="8"/>
    </row>
    <row r="1039" spans="5:29" x14ac:dyDescent="0.3">
      <c r="E1039" s="24"/>
      <c r="F1039" s="24"/>
      <c r="G1039" s="24"/>
      <c r="H1039" s="43"/>
      <c r="I1039" s="8"/>
      <c r="M1039" s="43"/>
      <c r="O1039" s="25"/>
      <c r="P1039" s="24"/>
      <c r="Q1039" s="24"/>
      <c r="R1039" s="43"/>
      <c r="S1039" s="8"/>
      <c r="W1039" s="43"/>
      <c r="Y1039" s="25"/>
      <c r="Z1039" s="24"/>
      <c r="AA1039" s="24"/>
      <c r="AB1039" s="43"/>
      <c r="AC1039" s="8"/>
    </row>
    <row r="1040" spans="5:29" x14ac:dyDescent="0.3">
      <c r="E1040" s="24"/>
      <c r="F1040" s="24"/>
      <c r="G1040" s="24"/>
      <c r="H1040" s="43"/>
      <c r="I1040" s="8"/>
      <c r="M1040" s="43"/>
      <c r="O1040" s="25"/>
      <c r="P1040" s="24"/>
      <c r="Q1040" s="24"/>
      <c r="R1040" s="43"/>
      <c r="S1040" s="8"/>
      <c r="W1040" s="43"/>
      <c r="Y1040" s="25"/>
      <c r="Z1040" s="24"/>
      <c r="AA1040" s="24"/>
      <c r="AB1040" s="43"/>
      <c r="AC1040" s="8"/>
    </row>
    <row r="1041" spans="5:29" x14ac:dyDescent="0.3">
      <c r="E1041" s="24"/>
      <c r="F1041" s="24"/>
      <c r="G1041" s="24"/>
      <c r="H1041" s="43"/>
      <c r="I1041" s="8"/>
      <c r="M1041" s="43"/>
      <c r="O1041" s="25"/>
      <c r="P1041" s="24"/>
      <c r="Q1041" s="24"/>
      <c r="R1041" s="43"/>
      <c r="S1041" s="8"/>
      <c r="W1041" s="43"/>
      <c r="Y1041" s="25"/>
      <c r="Z1041" s="24"/>
      <c r="AA1041" s="24"/>
      <c r="AB1041" s="43"/>
      <c r="AC1041" s="8"/>
    </row>
    <row r="1042" spans="5:29" x14ac:dyDescent="0.3">
      <c r="E1042" s="24"/>
      <c r="F1042" s="24"/>
      <c r="G1042" s="24"/>
      <c r="H1042" s="43"/>
      <c r="I1042" s="8"/>
      <c r="M1042" s="43"/>
      <c r="O1042" s="25"/>
      <c r="P1042" s="24"/>
      <c r="Q1042" s="24"/>
      <c r="R1042" s="43"/>
      <c r="S1042" s="8"/>
      <c r="W1042" s="43"/>
      <c r="Y1042" s="25"/>
      <c r="Z1042" s="24"/>
      <c r="AA1042" s="24"/>
      <c r="AB1042" s="43"/>
      <c r="AC1042" s="8"/>
    </row>
    <row r="1043" spans="5:29" x14ac:dyDescent="0.3">
      <c r="E1043" s="24"/>
      <c r="F1043" s="24"/>
      <c r="G1043" s="24"/>
      <c r="H1043" s="43"/>
      <c r="I1043" s="8"/>
      <c r="M1043" s="43"/>
      <c r="O1043" s="25"/>
      <c r="P1043" s="24"/>
      <c r="Q1043" s="24"/>
      <c r="R1043" s="43"/>
      <c r="S1043" s="8"/>
      <c r="W1043" s="43"/>
      <c r="Y1043" s="25"/>
      <c r="Z1043" s="24"/>
      <c r="AA1043" s="24"/>
      <c r="AB1043" s="43"/>
      <c r="AC1043" s="8"/>
    </row>
    <row r="1044" spans="5:29" x14ac:dyDescent="0.3">
      <c r="E1044" s="24"/>
      <c r="F1044" s="24"/>
      <c r="G1044" s="24"/>
      <c r="H1044" s="43"/>
      <c r="I1044" s="8"/>
      <c r="M1044" s="43"/>
      <c r="O1044" s="25"/>
      <c r="P1044" s="24"/>
      <c r="Q1044" s="24"/>
      <c r="R1044" s="43"/>
      <c r="S1044" s="8"/>
      <c r="W1044" s="43"/>
      <c r="Y1044" s="25"/>
      <c r="Z1044" s="24"/>
      <c r="AA1044" s="24"/>
      <c r="AB1044" s="43"/>
      <c r="AC1044" s="8"/>
    </row>
    <row r="1045" spans="5:29" x14ac:dyDescent="0.3">
      <c r="E1045" s="24"/>
      <c r="F1045" s="24"/>
      <c r="G1045" s="24"/>
      <c r="H1045" s="43"/>
      <c r="I1045" s="8"/>
      <c r="M1045" s="43"/>
      <c r="O1045" s="25"/>
      <c r="P1045" s="24"/>
      <c r="Q1045" s="24"/>
      <c r="R1045" s="43"/>
      <c r="S1045" s="8"/>
      <c r="W1045" s="43"/>
      <c r="Y1045" s="25"/>
      <c r="Z1045" s="24"/>
      <c r="AA1045" s="24"/>
      <c r="AB1045" s="43"/>
      <c r="AC1045" s="8"/>
    </row>
    <row r="1046" spans="5:29" x14ac:dyDescent="0.3">
      <c r="E1046" s="24"/>
      <c r="F1046" s="24"/>
      <c r="G1046" s="24"/>
      <c r="H1046" s="43"/>
      <c r="I1046" s="8"/>
      <c r="M1046" s="43"/>
      <c r="O1046" s="25"/>
      <c r="P1046" s="24"/>
      <c r="Q1046" s="24"/>
      <c r="R1046" s="43"/>
      <c r="S1046" s="8"/>
      <c r="W1046" s="43"/>
      <c r="Y1046" s="25"/>
      <c r="Z1046" s="24"/>
      <c r="AA1046" s="24"/>
      <c r="AB1046" s="43"/>
      <c r="AC1046" s="8"/>
    </row>
    <row r="1047" spans="5:29" x14ac:dyDescent="0.3">
      <c r="E1047" s="24"/>
      <c r="F1047" s="24"/>
      <c r="G1047" s="24"/>
      <c r="H1047" s="43"/>
      <c r="I1047" s="8"/>
      <c r="M1047" s="43"/>
      <c r="O1047" s="25"/>
      <c r="P1047" s="24"/>
      <c r="Q1047" s="24"/>
      <c r="R1047" s="43"/>
      <c r="S1047" s="8"/>
      <c r="W1047" s="43"/>
      <c r="Y1047" s="25"/>
      <c r="Z1047" s="24"/>
      <c r="AA1047" s="24"/>
      <c r="AB1047" s="43"/>
      <c r="AC1047" s="8"/>
    </row>
    <row r="1048" spans="5:29" x14ac:dyDescent="0.3">
      <c r="E1048" s="24"/>
      <c r="F1048" s="24"/>
      <c r="G1048" s="24"/>
      <c r="H1048" s="43"/>
      <c r="I1048" s="8"/>
      <c r="M1048" s="43"/>
      <c r="O1048" s="25"/>
      <c r="P1048" s="24"/>
      <c r="Q1048" s="24"/>
      <c r="R1048" s="43"/>
      <c r="S1048" s="8"/>
      <c r="W1048" s="43"/>
      <c r="Y1048" s="25"/>
      <c r="Z1048" s="24"/>
      <c r="AA1048" s="24"/>
      <c r="AB1048" s="43"/>
      <c r="AC1048" s="8"/>
    </row>
    <row r="1049" spans="5:29" x14ac:dyDescent="0.3">
      <c r="E1049" s="24"/>
      <c r="F1049" s="24"/>
      <c r="G1049" s="24"/>
      <c r="H1049" s="43"/>
      <c r="I1049" s="8"/>
      <c r="M1049" s="43"/>
      <c r="O1049" s="25"/>
      <c r="P1049" s="24"/>
      <c r="Q1049" s="24"/>
      <c r="R1049" s="43"/>
      <c r="S1049" s="8"/>
      <c r="W1049" s="43"/>
      <c r="Y1049" s="25"/>
      <c r="Z1049" s="24"/>
      <c r="AA1049" s="24"/>
      <c r="AB1049" s="43"/>
      <c r="AC1049" s="8"/>
    </row>
    <row r="1050" spans="5:29" x14ac:dyDescent="0.3">
      <c r="E1050" s="24"/>
      <c r="F1050" s="24"/>
      <c r="G1050" s="24"/>
      <c r="H1050" s="43"/>
      <c r="I1050" s="8"/>
      <c r="M1050" s="43"/>
      <c r="O1050" s="25"/>
      <c r="P1050" s="24"/>
      <c r="Q1050" s="24"/>
      <c r="R1050" s="43"/>
      <c r="S1050" s="8"/>
      <c r="W1050" s="43"/>
      <c r="Y1050" s="25"/>
      <c r="Z1050" s="24"/>
      <c r="AA1050" s="24"/>
      <c r="AB1050" s="43"/>
      <c r="AC1050" s="8"/>
    </row>
    <row r="1051" spans="5:29" x14ac:dyDescent="0.3">
      <c r="E1051" s="24"/>
      <c r="F1051" s="24"/>
      <c r="G1051" s="24"/>
      <c r="H1051" s="43"/>
      <c r="I1051" s="8"/>
      <c r="M1051" s="43"/>
      <c r="O1051" s="25"/>
      <c r="P1051" s="24"/>
      <c r="Q1051" s="24"/>
      <c r="R1051" s="43"/>
      <c r="S1051" s="8"/>
      <c r="W1051" s="43"/>
      <c r="Y1051" s="25"/>
      <c r="Z1051" s="24"/>
      <c r="AA1051" s="24"/>
      <c r="AB1051" s="43"/>
      <c r="AC1051" s="8"/>
    </row>
    <row r="1052" spans="5:29" x14ac:dyDescent="0.3">
      <c r="E1052" s="24"/>
      <c r="F1052" s="24"/>
      <c r="G1052" s="24"/>
      <c r="H1052" s="43"/>
      <c r="I1052" s="8"/>
      <c r="M1052" s="43"/>
      <c r="O1052" s="25"/>
      <c r="P1052" s="24"/>
      <c r="Q1052" s="24"/>
      <c r="R1052" s="43"/>
      <c r="S1052" s="8"/>
      <c r="W1052" s="43"/>
      <c r="Y1052" s="25"/>
      <c r="Z1052" s="24"/>
      <c r="AA1052" s="24"/>
      <c r="AB1052" s="43"/>
      <c r="AC1052" s="8"/>
    </row>
    <row r="1053" spans="5:29" x14ac:dyDescent="0.3">
      <c r="E1053" s="24"/>
      <c r="F1053" s="24"/>
      <c r="G1053" s="24"/>
      <c r="H1053" s="43"/>
      <c r="I1053" s="8"/>
      <c r="M1053" s="43"/>
      <c r="O1053" s="25"/>
      <c r="P1053" s="24"/>
      <c r="Q1053" s="24"/>
      <c r="R1053" s="43"/>
      <c r="S1053" s="8"/>
      <c r="W1053" s="43"/>
      <c r="Y1053" s="25"/>
      <c r="Z1053" s="24"/>
      <c r="AA1053" s="24"/>
      <c r="AB1053" s="43"/>
      <c r="AC1053" s="8"/>
    </row>
    <row r="1054" spans="5:29" x14ac:dyDescent="0.3">
      <c r="E1054" s="24"/>
      <c r="F1054" s="24"/>
      <c r="G1054" s="24"/>
      <c r="H1054" s="43"/>
      <c r="I1054" s="8"/>
      <c r="M1054" s="43"/>
      <c r="O1054" s="25"/>
      <c r="P1054" s="24"/>
      <c r="Q1054" s="24"/>
      <c r="R1054" s="43"/>
      <c r="S1054" s="8"/>
      <c r="W1054" s="43"/>
      <c r="Y1054" s="25"/>
      <c r="Z1054" s="24"/>
      <c r="AA1054" s="24"/>
      <c r="AB1054" s="43"/>
      <c r="AC1054" s="8"/>
    </row>
    <row r="1055" spans="5:29" x14ac:dyDescent="0.3">
      <c r="E1055" s="24"/>
      <c r="F1055" s="24"/>
      <c r="G1055" s="24"/>
      <c r="H1055" s="43"/>
      <c r="I1055" s="8"/>
      <c r="M1055" s="43"/>
      <c r="O1055" s="25"/>
      <c r="P1055" s="24"/>
      <c r="Q1055" s="24"/>
      <c r="R1055" s="43"/>
      <c r="S1055" s="8"/>
      <c r="W1055" s="43"/>
      <c r="Y1055" s="25"/>
      <c r="Z1055" s="24"/>
      <c r="AA1055" s="24"/>
      <c r="AB1055" s="43"/>
      <c r="AC1055" s="8"/>
    </row>
    <row r="1056" spans="5:29" x14ac:dyDescent="0.3">
      <c r="E1056" s="24"/>
      <c r="F1056" s="24"/>
      <c r="G1056" s="24"/>
      <c r="H1056" s="43"/>
      <c r="I1056" s="8"/>
      <c r="M1056" s="43"/>
      <c r="O1056" s="25"/>
      <c r="P1056" s="24"/>
      <c r="Q1056" s="24"/>
      <c r="R1056" s="43"/>
      <c r="S1056" s="8"/>
      <c r="W1056" s="43"/>
      <c r="Y1056" s="25"/>
      <c r="Z1056" s="24"/>
      <c r="AA1056" s="24"/>
      <c r="AB1056" s="43"/>
      <c r="AC1056" s="8"/>
    </row>
    <row r="1057" spans="5:29" x14ac:dyDescent="0.3">
      <c r="E1057" s="24"/>
      <c r="F1057" s="24"/>
      <c r="G1057" s="24"/>
      <c r="H1057" s="43"/>
      <c r="I1057" s="8"/>
      <c r="M1057" s="43"/>
      <c r="O1057" s="25"/>
      <c r="P1057" s="24"/>
      <c r="Q1057" s="24"/>
      <c r="R1057" s="43"/>
      <c r="S1057" s="8"/>
      <c r="W1057" s="43"/>
      <c r="Y1057" s="25"/>
      <c r="Z1057" s="24"/>
      <c r="AA1057" s="24"/>
      <c r="AB1057" s="43"/>
      <c r="AC1057" s="8"/>
    </row>
    <row r="1058" spans="5:29" x14ac:dyDescent="0.3">
      <c r="E1058" s="24"/>
      <c r="F1058" s="24"/>
      <c r="G1058" s="24"/>
      <c r="H1058" s="43"/>
      <c r="I1058" s="8"/>
      <c r="M1058" s="43"/>
      <c r="O1058" s="25"/>
      <c r="P1058" s="24"/>
      <c r="Q1058" s="24"/>
      <c r="R1058" s="43"/>
      <c r="S1058" s="8"/>
      <c r="W1058" s="43"/>
      <c r="Y1058" s="25"/>
      <c r="Z1058" s="24"/>
      <c r="AA1058" s="24"/>
      <c r="AB1058" s="43"/>
      <c r="AC1058" s="8"/>
    </row>
    <row r="1059" spans="5:29" x14ac:dyDescent="0.3">
      <c r="E1059" s="24"/>
      <c r="F1059" s="24"/>
      <c r="G1059" s="24"/>
      <c r="H1059" s="43"/>
      <c r="I1059" s="8"/>
      <c r="M1059" s="43"/>
      <c r="O1059" s="25"/>
      <c r="P1059" s="24"/>
      <c r="Q1059" s="24"/>
      <c r="R1059" s="43"/>
      <c r="S1059" s="8"/>
      <c r="W1059" s="43"/>
      <c r="Y1059" s="25"/>
      <c r="Z1059" s="24"/>
      <c r="AA1059" s="24"/>
      <c r="AB1059" s="43"/>
      <c r="AC1059" s="8"/>
    </row>
    <row r="1060" spans="5:29" x14ac:dyDescent="0.3">
      <c r="E1060" s="24"/>
      <c r="F1060" s="24"/>
      <c r="G1060" s="24"/>
      <c r="H1060" s="43"/>
      <c r="I1060" s="8"/>
      <c r="M1060" s="43"/>
      <c r="O1060" s="25"/>
      <c r="P1060" s="24"/>
      <c r="Q1060" s="24"/>
      <c r="R1060" s="43"/>
      <c r="S1060" s="8"/>
      <c r="W1060" s="43"/>
      <c r="Y1060" s="25"/>
      <c r="Z1060" s="24"/>
      <c r="AA1060" s="24"/>
      <c r="AB1060" s="43"/>
      <c r="AC1060" s="8"/>
    </row>
    <row r="1061" spans="5:29" x14ac:dyDescent="0.3">
      <c r="E1061" s="24"/>
      <c r="F1061" s="24"/>
      <c r="G1061" s="24"/>
      <c r="H1061" s="43"/>
      <c r="I1061" s="8"/>
      <c r="M1061" s="43"/>
      <c r="O1061" s="25"/>
      <c r="P1061" s="24"/>
      <c r="Q1061" s="24"/>
      <c r="R1061" s="43"/>
      <c r="S1061" s="8"/>
      <c r="W1061" s="43"/>
      <c r="Y1061" s="25"/>
      <c r="Z1061" s="24"/>
      <c r="AA1061" s="24"/>
      <c r="AB1061" s="43"/>
      <c r="AC1061" s="8"/>
    </row>
    <row r="1062" spans="5:29" x14ac:dyDescent="0.3">
      <c r="E1062" s="24"/>
      <c r="F1062" s="24"/>
      <c r="G1062" s="24"/>
      <c r="H1062" s="43"/>
      <c r="I1062" s="8"/>
      <c r="M1062" s="43"/>
      <c r="O1062" s="25"/>
      <c r="P1062" s="24"/>
      <c r="Q1062" s="24"/>
      <c r="R1062" s="43"/>
      <c r="S1062" s="8"/>
      <c r="W1062" s="43"/>
      <c r="Y1062" s="25"/>
      <c r="Z1062" s="24"/>
      <c r="AA1062" s="24"/>
      <c r="AB1062" s="43"/>
      <c r="AC1062" s="8"/>
    </row>
    <row r="1063" spans="5:29" x14ac:dyDescent="0.3">
      <c r="E1063" s="24"/>
      <c r="F1063" s="24"/>
      <c r="G1063" s="24"/>
      <c r="H1063" s="43"/>
      <c r="I1063" s="8"/>
      <c r="M1063" s="43"/>
      <c r="O1063" s="25"/>
      <c r="P1063" s="24"/>
      <c r="Q1063" s="24"/>
      <c r="R1063" s="43"/>
      <c r="S1063" s="8"/>
      <c r="W1063" s="43"/>
      <c r="Y1063" s="25"/>
      <c r="Z1063" s="24"/>
      <c r="AA1063" s="24"/>
      <c r="AB1063" s="43"/>
      <c r="AC1063" s="8"/>
    </row>
    <row r="1064" spans="5:29" x14ac:dyDescent="0.3">
      <c r="E1064" s="24"/>
      <c r="F1064" s="24"/>
      <c r="G1064" s="24"/>
      <c r="H1064" s="43"/>
      <c r="I1064" s="8"/>
      <c r="M1064" s="43"/>
      <c r="O1064" s="25"/>
      <c r="P1064" s="24"/>
      <c r="Q1064" s="24"/>
      <c r="R1064" s="43"/>
      <c r="S1064" s="8"/>
      <c r="W1064" s="43"/>
      <c r="Y1064" s="25"/>
      <c r="Z1064" s="24"/>
      <c r="AA1064" s="24"/>
      <c r="AB1064" s="43"/>
      <c r="AC1064" s="8"/>
    </row>
    <row r="1065" spans="5:29" x14ac:dyDescent="0.3">
      <c r="E1065" s="24"/>
      <c r="F1065" s="24"/>
      <c r="G1065" s="24"/>
      <c r="H1065" s="43"/>
      <c r="I1065" s="8"/>
      <c r="M1065" s="43"/>
      <c r="O1065" s="25"/>
      <c r="P1065" s="24"/>
      <c r="Q1065" s="24"/>
      <c r="R1065" s="43"/>
      <c r="S1065" s="8"/>
      <c r="W1065" s="43"/>
      <c r="Y1065" s="25"/>
      <c r="Z1065" s="24"/>
      <c r="AA1065" s="24"/>
      <c r="AB1065" s="43"/>
      <c r="AC1065" s="8"/>
    </row>
    <row r="1066" spans="5:29" x14ac:dyDescent="0.3">
      <c r="E1066" s="24"/>
      <c r="F1066" s="24"/>
      <c r="G1066" s="24"/>
      <c r="H1066" s="43"/>
      <c r="I1066" s="8"/>
      <c r="M1066" s="43"/>
      <c r="O1066" s="25"/>
      <c r="P1066" s="24"/>
      <c r="Q1066" s="24"/>
      <c r="R1066" s="43"/>
      <c r="S1066" s="8"/>
      <c r="W1066" s="43"/>
      <c r="Y1066" s="25"/>
      <c r="Z1066" s="24"/>
      <c r="AA1066" s="24"/>
      <c r="AB1066" s="43"/>
      <c r="AC1066" s="8"/>
    </row>
    <row r="1067" spans="5:29" x14ac:dyDescent="0.3">
      <c r="E1067" s="24"/>
      <c r="F1067" s="24"/>
      <c r="G1067" s="24"/>
      <c r="H1067" s="43"/>
      <c r="I1067" s="8"/>
      <c r="M1067" s="43"/>
      <c r="O1067" s="25"/>
      <c r="P1067" s="24"/>
      <c r="Q1067" s="24"/>
      <c r="R1067" s="43"/>
      <c r="S1067" s="8"/>
      <c r="W1067" s="43"/>
      <c r="Y1067" s="25"/>
      <c r="Z1067" s="24"/>
      <c r="AA1067" s="24"/>
      <c r="AB1067" s="43"/>
      <c r="AC1067" s="8"/>
    </row>
    <row r="1068" spans="5:29" x14ac:dyDescent="0.3">
      <c r="E1068" s="24"/>
      <c r="F1068" s="24"/>
      <c r="G1068" s="24"/>
      <c r="H1068" s="43"/>
      <c r="I1068" s="8"/>
      <c r="M1068" s="43"/>
      <c r="O1068" s="25"/>
      <c r="P1068" s="24"/>
      <c r="Q1068" s="24"/>
      <c r="R1068" s="43"/>
      <c r="S1068" s="8"/>
      <c r="W1068" s="43"/>
      <c r="Y1068" s="25"/>
      <c r="Z1068" s="24"/>
      <c r="AA1068" s="24"/>
      <c r="AB1068" s="43"/>
      <c r="AC1068" s="8"/>
    </row>
    <row r="1069" spans="5:29" x14ac:dyDescent="0.3">
      <c r="E1069" s="24"/>
      <c r="F1069" s="24"/>
      <c r="G1069" s="24"/>
      <c r="H1069" s="43"/>
      <c r="I1069" s="8"/>
      <c r="M1069" s="43"/>
      <c r="O1069" s="25"/>
      <c r="P1069" s="24"/>
      <c r="Q1069" s="24"/>
      <c r="R1069" s="43"/>
      <c r="S1069" s="8"/>
      <c r="W1069" s="43"/>
      <c r="Y1069" s="25"/>
      <c r="Z1069" s="24"/>
      <c r="AA1069" s="24"/>
      <c r="AB1069" s="43"/>
      <c r="AC1069" s="8"/>
    </row>
    <row r="1070" spans="5:29" x14ac:dyDescent="0.3">
      <c r="E1070" s="24"/>
      <c r="F1070" s="24"/>
      <c r="G1070" s="24"/>
      <c r="H1070" s="43"/>
      <c r="I1070" s="8"/>
      <c r="M1070" s="43"/>
      <c r="O1070" s="25"/>
      <c r="P1070" s="24"/>
      <c r="Q1070" s="24"/>
      <c r="R1070" s="43"/>
      <c r="S1070" s="8"/>
      <c r="W1070" s="43"/>
      <c r="Y1070" s="25"/>
      <c r="Z1070" s="24"/>
      <c r="AA1070" s="24"/>
      <c r="AB1070" s="43"/>
      <c r="AC1070" s="8"/>
    </row>
    <row r="1071" spans="5:29" x14ac:dyDescent="0.3">
      <c r="E1071" s="24"/>
      <c r="F1071" s="24"/>
      <c r="G1071" s="24"/>
      <c r="H1071" s="43"/>
      <c r="I1071" s="8"/>
      <c r="M1071" s="43"/>
      <c r="O1071" s="25"/>
      <c r="P1071" s="24"/>
      <c r="Q1071" s="24"/>
      <c r="R1071" s="43"/>
      <c r="S1071" s="8"/>
      <c r="W1071" s="43"/>
      <c r="Y1071" s="25"/>
      <c r="Z1071" s="24"/>
      <c r="AA1071" s="24"/>
      <c r="AB1071" s="43"/>
      <c r="AC1071" s="8"/>
    </row>
    <row r="1072" spans="5:29" x14ac:dyDescent="0.3">
      <c r="E1072" s="24"/>
      <c r="F1072" s="24"/>
      <c r="G1072" s="24"/>
      <c r="H1072" s="43"/>
      <c r="I1072" s="8"/>
      <c r="M1072" s="43"/>
      <c r="O1072" s="25"/>
      <c r="P1072" s="24"/>
      <c r="Q1072" s="24"/>
      <c r="R1072" s="43"/>
      <c r="S1072" s="8"/>
      <c r="W1072" s="43"/>
      <c r="Y1072" s="25"/>
      <c r="Z1072" s="24"/>
      <c r="AA1072" s="24"/>
      <c r="AB1072" s="43"/>
      <c r="AC1072" s="8"/>
    </row>
    <row r="1073" spans="5:29" x14ac:dyDescent="0.3">
      <c r="E1073" s="24"/>
      <c r="F1073" s="24"/>
      <c r="G1073" s="24"/>
      <c r="H1073" s="43"/>
      <c r="I1073" s="8"/>
      <c r="M1073" s="43"/>
      <c r="O1073" s="25"/>
      <c r="P1073" s="24"/>
      <c r="Q1073" s="24"/>
      <c r="R1073" s="43"/>
      <c r="S1073" s="8"/>
      <c r="W1073" s="43"/>
      <c r="Y1073" s="25"/>
      <c r="Z1073" s="24"/>
      <c r="AA1073" s="24"/>
      <c r="AB1073" s="43"/>
      <c r="AC1073" s="8"/>
    </row>
    <row r="1074" spans="5:29" x14ac:dyDescent="0.3">
      <c r="E1074" s="24"/>
      <c r="F1074" s="24"/>
      <c r="G1074" s="24"/>
      <c r="H1074" s="43"/>
      <c r="I1074" s="8"/>
      <c r="M1074" s="43"/>
      <c r="O1074" s="25"/>
      <c r="P1074" s="24"/>
      <c r="Q1074" s="24"/>
      <c r="R1074" s="43"/>
      <c r="S1074" s="8"/>
      <c r="W1074" s="43"/>
      <c r="Y1074" s="25"/>
      <c r="Z1074" s="24"/>
      <c r="AA1074" s="24"/>
      <c r="AB1074" s="43"/>
      <c r="AC1074" s="8"/>
    </row>
    <row r="1075" spans="5:29" x14ac:dyDescent="0.3">
      <c r="E1075" s="24"/>
      <c r="F1075" s="24"/>
      <c r="G1075" s="24"/>
      <c r="H1075" s="43"/>
      <c r="I1075" s="8"/>
      <c r="M1075" s="43"/>
      <c r="O1075" s="25"/>
      <c r="P1075" s="24"/>
      <c r="Q1075" s="24"/>
      <c r="R1075" s="43"/>
      <c r="S1075" s="8"/>
      <c r="W1075" s="43"/>
      <c r="Y1075" s="25"/>
      <c r="Z1075" s="24"/>
      <c r="AA1075" s="24"/>
      <c r="AB1075" s="43"/>
      <c r="AC1075" s="8"/>
    </row>
    <row r="1076" spans="5:29" x14ac:dyDescent="0.3">
      <c r="E1076" s="24"/>
      <c r="F1076" s="24"/>
      <c r="G1076" s="24"/>
      <c r="H1076" s="43"/>
      <c r="I1076" s="8"/>
      <c r="M1076" s="43"/>
      <c r="O1076" s="25"/>
      <c r="P1076" s="24"/>
      <c r="Q1076" s="24"/>
      <c r="R1076" s="43"/>
      <c r="S1076" s="8"/>
      <c r="W1076" s="43"/>
      <c r="Y1076" s="25"/>
      <c r="Z1076" s="24"/>
      <c r="AA1076" s="24"/>
      <c r="AB1076" s="43"/>
      <c r="AC1076" s="8"/>
    </row>
    <row r="1077" spans="5:29" x14ac:dyDescent="0.3">
      <c r="E1077" s="24"/>
      <c r="F1077" s="24"/>
      <c r="G1077" s="24"/>
      <c r="H1077" s="43"/>
      <c r="I1077" s="8"/>
      <c r="M1077" s="43"/>
      <c r="O1077" s="25"/>
      <c r="P1077" s="24"/>
      <c r="Q1077" s="24"/>
      <c r="R1077" s="43"/>
      <c r="S1077" s="8"/>
      <c r="W1077" s="43"/>
      <c r="Y1077" s="25"/>
      <c r="Z1077" s="24"/>
      <c r="AA1077" s="24"/>
      <c r="AB1077" s="43"/>
      <c r="AC1077" s="8"/>
    </row>
    <row r="1078" spans="5:29" x14ac:dyDescent="0.3">
      <c r="E1078" s="24"/>
      <c r="F1078" s="24"/>
      <c r="G1078" s="24"/>
      <c r="H1078" s="43"/>
      <c r="I1078" s="8"/>
      <c r="M1078" s="43"/>
      <c r="O1078" s="25"/>
      <c r="P1078" s="24"/>
      <c r="Q1078" s="24"/>
      <c r="R1078" s="43"/>
      <c r="S1078" s="8"/>
      <c r="W1078" s="43"/>
      <c r="Y1078" s="25"/>
      <c r="Z1078" s="24"/>
      <c r="AA1078" s="24"/>
      <c r="AB1078" s="43"/>
      <c r="AC1078" s="8"/>
    </row>
    <row r="1079" spans="5:29" x14ac:dyDescent="0.3">
      <c r="E1079" s="24"/>
      <c r="F1079" s="24"/>
      <c r="G1079" s="24"/>
      <c r="H1079" s="43"/>
      <c r="I1079" s="8"/>
      <c r="M1079" s="43"/>
      <c r="O1079" s="25"/>
      <c r="P1079" s="24"/>
      <c r="Q1079" s="24"/>
      <c r="R1079" s="43"/>
      <c r="S1079" s="8"/>
      <c r="W1079" s="43"/>
      <c r="Y1079" s="25"/>
      <c r="Z1079" s="24"/>
      <c r="AA1079" s="24"/>
      <c r="AB1079" s="43"/>
      <c r="AC1079" s="8"/>
    </row>
    <row r="1080" spans="5:29" x14ac:dyDescent="0.3">
      <c r="E1080" s="24"/>
      <c r="F1080" s="24"/>
      <c r="G1080" s="24"/>
      <c r="H1080" s="43"/>
      <c r="I1080" s="8"/>
      <c r="M1080" s="43"/>
      <c r="O1080" s="25"/>
      <c r="P1080" s="24"/>
      <c r="Q1080" s="24"/>
      <c r="R1080" s="43"/>
      <c r="S1080" s="8"/>
      <c r="W1080" s="43"/>
      <c r="Y1080" s="25"/>
      <c r="Z1080" s="24"/>
      <c r="AA1080" s="24"/>
      <c r="AB1080" s="43"/>
      <c r="AC1080" s="8"/>
    </row>
    <row r="1081" spans="5:29" x14ac:dyDescent="0.3">
      <c r="E1081" s="24"/>
      <c r="F1081" s="24"/>
      <c r="G1081" s="24"/>
      <c r="H1081" s="43"/>
      <c r="I1081" s="8"/>
      <c r="M1081" s="43"/>
      <c r="O1081" s="25"/>
      <c r="P1081" s="24"/>
      <c r="Q1081" s="24"/>
      <c r="R1081" s="43"/>
      <c r="S1081" s="8"/>
      <c r="W1081" s="43"/>
      <c r="Y1081" s="25"/>
      <c r="Z1081" s="24"/>
      <c r="AA1081" s="24"/>
      <c r="AB1081" s="43"/>
      <c r="AC1081" s="8"/>
    </row>
    <row r="1082" spans="5:29" x14ac:dyDescent="0.3">
      <c r="E1082" s="24"/>
      <c r="F1082" s="24"/>
      <c r="G1082" s="24"/>
      <c r="H1082" s="43"/>
      <c r="I1082" s="8"/>
      <c r="M1082" s="43"/>
      <c r="O1082" s="25"/>
      <c r="P1082" s="24"/>
      <c r="Q1082" s="24"/>
      <c r="R1082" s="43"/>
      <c r="S1082" s="8"/>
      <c r="W1082" s="43"/>
      <c r="Y1082" s="25"/>
      <c r="Z1082" s="24"/>
      <c r="AA1082" s="24"/>
      <c r="AB1082" s="43"/>
      <c r="AC1082" s="8"/>
    </row>
    <row r="1083" spans="5:29" x14ac:dyDescent="0.3">
      <c r="E1083" s="24"/>
      <c r="F1083" s="24"/>
      <c r="G1083" s="24"/>
      <c r="H1083" s="43"/>
      <c r="I1083" s="8"/>
      <c r="M1083" s="43"/>
      <c r="O1083" s="25"/>
      <c r="P1083" s="24"/>
      <c r="Q1083" s="24"/>
      <c r="R1083" s="43"/>
      <c r="S1083" s="8"/>
      <c r="W1083" s="43"/>
      <c r="Y1083" s="25"/>
      <c r="Z1083" s="24"/>
      <c r="AA1083" s="24"/>
      <c r="AB1083" s="43"/>
      <c r="AC1083" s="8"/>
    </row>
    <row r="1084" spans="5:29" x14ac:dyDescent="0.3">
      <c r="E1084" s="24"/>
      <c r="F1084" s="24"/>
      <c r="G1084" s="24"/>
      <c r="H1084" s="43"/>
      <c r="I1084" s="8"/>
      <c r="M1084" s="43"/>
      <c r="O1084" s="25"/>
      <c r="P1084" s="24"/>
      <c r="Q1084" s="24"/>
      <c r="R1084" s="43"/>
      <c r="S1084" s="8"/>
      <c r="W1084" s="43"/>
      <c r="Y1084" s="25"/>
      <c r="Z1084" s="24"/>
      <c r="AA1084" s="24"/>
      <c r="AB1084" s="43"/>
      <c r="AC1084" s="8"/>
    </row>
    <row r="1085" spans="5:29" x14ac:dyDescent="0.3">
      <c r="E1085" s="24"/>
      <c r="F1085" s="24"/>
      <c r="G1085" s="24"/>
      <c r="H1085" s="43"/>
      <c r="I1085" s="8"/>
      <c r="M1085" s="43"/>
      <c r="O1085" s="25"/>
      <c r="P1085" s="24"/>
      <c r="Q1085" s="24"/>
      <c r="R1085" s="43"/>
      <c r="S1085" s="8"/>
      <c r="W1085" s="43"/>
      <c r="Y1085" s="25"/>
      <c r="Z1085" s="24"/>
      <c r="AA1085" s="24"/>
      <c r="AB1085" s="43"/>
      <c r="AC1085" s="8"/>
    </row>
    <row r="1086" spans="5:29" x14ac:dyDescent="0.3">
      <c r="E1086" s="24"/>
      <c r="F1086" s="24"/>
      <c r="G1086" s="24"/>
      <c r="H1086" s="43"/>
      <c r="I1086" s="8"/>
      <c r="M1086" s="43"/>
      <c r="O1086" s="25"/>
      <c r="P1086" s="24"/>
      <c r="Q1086" s="24"/>
      <c r="R1086" s="43"/>
      <c r="S1086" s="8"/>
      <c r="W1086" s="43"/>
      <c r="Y1086" s="25"/>
      <c r="Z1086" s="24"/>
      <c r="AA1086" s="24"/>
      <c r="AB1086" s="43"/>
      <c r="AC1086" s="8"/>
    </row>
    <row r="1087" spans="5:29" x14ac:dyDescent="0.3">
      <c r="E1087" s="24"/>
      <c r="F1087" s="24"/>
      <c r="G1087" s="24"/>
      <c r="H1087" s="43"/>
      <c r="I1087" s="8"/>
      <c r="M1087" s="43"/>
      <c r="O1087" s="25"/>
      <c r="P1087" s="24"/>
      <c r="Q1087" s="24"/>
      <c r="R1087" s="43"/>
      <c r="S1087" s="8"/>
      <c r="W1087" s="43"/>
      <c r="Y1087" s="25"/>
      <c r="Z1087" s="24"/>
      <c r="AA1087" s="24"/>
      <c r="AB1087" s="43"/>
      <c r="AC1087" s="8"/>
    </row>
    <row r="1088" spans="5:29" x14ac:dyDescent="0.3">
      <c r="E1088" s="24"/>
      <c r="F1088" s="24"/>
      <c r="G1088" s="24"/>
      <c r="H1088" s="43"/>
      <c r="I1088" s="8"/>
      <c r="M1088" s="43"/>
      <c r="O1088" s="25"/>
      <c r="P1088" s="24"/>
      <c r="Q1088" s="24"/>
      <c r="R1088" s="43"/>
      <c r="S1088" s="8"/>
      <c r="W1088" s="43"/>
      <c r="Y1088" s="25"/>
      <c r="Z1088" s="24"/>
      <c r="AA1088" s="24"/>
      <c r="AB1088" s="43"/>
      <c r="AC1088" s="8"/>
    </row>
    <row r="1089" spans="5:29" x14ac:dyDescent="0.3">
      <c r="E1089" s="24"/>
      <c r="F1089" s="24"/>
      <c r="G1089" s="24"/>
      <c r="H1089" s="43"/>
      <c r="I1089" s="8"/>
      <c r="M1089" s="43"/>
      <c r="O1089" s="25"/>
      <c r="P1089" s="24"/>
      <c r="Q1089" s="24"/>
      <c r="R1089" s="43"/>
      <c r="S1089" s="8"/>
      <c r="W1089" s="43"/>
      <c r="Y1089" s="25"/>
      <c r="Z1089" s="24"/>
      <c r="AA1089" s="24"/>
      <c r="AB1089" s="43"/>
      <c r="AC1089" s="8"/>
    </row>
    <row r="1090" spans="5:29" x14ac:dyDescent="0.3">
      <c r="E1090" s="24"/>
      <c r="F1090" s="24"/>
      <c r="G1090" s="24"/>
      <c r="H1090" s="43"/>
      <c r="I1090" s="8"/>
      <c r="M1090" s="43"/>
      <c r="O1090" s="25"/>
      <c r="P1090" s="24"/>
      <c r="Q1090" s="24"/>
      <c r="R1090" s="43"/>
      <c r="S1090" s="8"/>
      <c r="W1090" s="43"/>
      <c r="Y1090" s="25"/>
      <c r="Z1090" s="24"/>
      <c r="AA1090" s="24"/>
      <c r="AB1090" s="43"/>
      <c r="AC1090" s="8"/>
    </row>
    <row r="1091" spans="5:29" x14ac:dyDescent="0.3">
      <c r="E1091" s="24"/>
      <c r="F1091" s="24"/>
      <c r="G1091" s="24"/>
      <c r="H1091" s="43"/>
      <c r="I1091" s="8"/>
      <c r="M1091" s="43"/>
      <c r="O1091" s="25"/>
      <c r="P1091" s="24"/>
      <c r="Q1091" s="24"/>
      <c r="R1091" s="43"/>
      <c r="S1091" s="8"/>
      <c r="W1091" s="43"/>
      <c r="Y1091" s="25"/>
      <c r="Z1091" s="24"/>
      <c r="AA1091" s="24"/>
      <c r="AB1091" s="43"/>
      <c r="AC1091" s="8"/>
    </row>
    <row r="1092" spans="5:29" x14ac:dyDescent="0.3">
      <c r="E1092" s="24"/>
      <c r="F1092" s="24"/>
      <c r="G1092" s="24"/>
      <c r="H1092" s="43"/>
      <c r="I1092" s="8"/>
      <c r="M1092" s="43"/>
      <c r="O1092" s="25"/>
      <c r="P1092" s="24"/>
      <c r="Q1092" s="24"/>
      <c r="R1092" s="43"/>
      <c r="S1092" s="8"/>
      <c r="W1092" s="43"/>
      <c r="Y1092" s="25"/>
      <c r="Z1092" s="24"/>
      <c r="AA1092" s="24"/>
      <c r="AB1092" s="43"/>
      <c r="AC1092" s="8"/>
    </row>
    <row r="1093" spans="5:29" x14ac:dyDescent="0.3">
      <c r="E1093" s="24"/>
      <c r="F1093" s="24"/>
      <c r="G1093" s="24"/>
      <c r="H1093" s="43"/>
      <c r="I1093" s="8"/>
      <c r="M1093" s="43"/>
      <c r="O1093" s="25"/>
      <c r="P1093" s="24"/>
      <c r="Q1093" s="24"/>
      <c r="R1093" s="43"/>
      <c r="S1093" s="8"/>
      <c r="W1093" s="43"/>
      <c r="Y1093" s="25"/>
      <c r="Z1093" s="24"/>
      <c r="AA1093" s="24"/>
      <c r="AB1093" s="43"/>
      <c r="AC1093" s="8"/>
    </row>
    <row r="1094" spans="5:29" x14ac:dyDescent="0.3">
      <c r="E1094" s="24"/>
      <c r="F1094" s="24"/>
      <c r="G1094" s="24"/>
      <c r="H1094" s="43"/>
      <c r="I1094" s="8"/>
      <c r="M1094" s="43"/>
      <c r="O1094" s="25"/>
      <c r="P1094" s="24"/>
      <c r="Q1094" s="24"/>
      <c r="R1094" s="43"/>
      <c r="S1094" s="8"/>
      <c r="W1094" s="43"/>
      <c r="Y1094" s="25"/>
      <c r="Z1094" s="24"/>
      <c r="AA1094" s="24"/>
      <c r="AB1094" s="43"/>
      <c r="AC1094" s="8"/>
    </row>
    <row r="1095" spans="5:29" x14ac:dyDescent="0.3">
      <c r="E1095" s="24"/>
      <c r="F1095" s="24"/>
      <c r="G1095" s="24"/>
      <c r="H1095" s="43"/>
      <c r="I1095" s="8"/>
      <c r="M1095" s="43"/>
      <c r="O1095" s="25"/>
      <c r="P1095" s="24"/>
      <c r="Q1095" s="24"/>
      <c r="R1095" s="43"/>
      <c r="S1095" s="8"/>
      <c r="W1095" s="43"/>
      <c r="Y1095" s="25"/>
      <c r="Z1095" s="24"/>
      <c r="AA1095" s="24"/>
      <c r="AB1095" s="43"/>
      <c r="AC1095" s="8"/>
    </row>
    <row r="1096" spans="5:29" x14ac:dyDescent="0.3">
      <c r="E1096" s="24"/>
      <c r="F1096" s="24"/>
      <c r="G1096" s="24"/>
      <c r="H1096" s="43"/>
      <c r="I1096" s="8"/>
      <c r="M1096" s="43"/>
      <c r="O1096" s="25"/>
      <c r="P1096" s="24"/>
      <c r="Q1096" s="24"/>
      <c r="R1096" s="43"/>
      <c r="S1096" s="8"/>
      <c r="W1096" s="43"/>
      <c r="Y1096" s="25"/>
      <c r="Z1096" s="24"/>
      <c r="AA1096" s="24"/>
      <c r="AB1096" s="43"/>
      <c r="AC1096" s="8"/>
    </row>
    <row r="1097" spans="5:29" x14ac:dyDescent="0.3">
      <c r="E1097" s="24"/>
      <c r="F1097" s="24"/>
      <c r="G1097" s="24"/>
      <c r="H1097" s="43"/>
      <c r="I1097" s="8"/>
      <c r="M1097" s="43"/>
      <c r="O1097" s="25"/>
      <c r="P1097" s="24"/>
      <c r="Q1097" s="24"/>
      <c r="R1097" s="43"/>
      <c r="S1097" s="8"/>
      <c r="W1097" s="43"/>
      <c r="Y1097" s="25"/>
      <c r="Z1097" s="24"/>
      <c r="AA1097" s="24"/>
      <c r="AB1097" s="43"/>
      <c r="AC1097" s="8"/>
    </row>
    <row r="1098" spans="5:29" x14ac:dyDescent="0.3">
      <c r="E1098" s="24"/>
      <c r="F1098" s="24"/>
      <c r="G1098" s="24"/>
      <c r="H1098" s="43"/>
      <c r="I1098" s="8"/>
      <c r="M1098" s="43"/>
      <c r="O1098" s="25"/>
      <c r="P1098" s="24"/>
      <c r="Q1098" s="24"/>
      <c r="R1098" s="43"/>
      <c r="S1098" s="8"/>
      <c r="W1098" s="43"/>
      <c r="Y1098" s="25"/>
      <c r="Z1098" s="24"/>
      <c r="AA1098" s="24"/>
      <c r="AB1098" s="43"/>
      <c r="AC1098" s="8"/>
    </row>
    <row r="1099" spans="5:29" x14ac:dyDescent="0.3">
      <c r="E1099" s="24"/>
      <c r="F1099" s="24"/>
      <c r="G1099" s="24"/>
      <c r="H1099" s="43"/>
      <c r="I1099" s="8"/>
      <c r="M1099" s="43"/>
      <c r="O1099" s="25"/>
      <c r="P1099" s="24"/>
      <c r="Q1099" s="24"/>
      <c r="R1099" s="43"/>
      <c r="S1099" s="8"/>
      <c r="W1099" s="43"/>
      <c r="Y1099" s="25"/>
      <c r="Z1099" s="24"/>
      <c r="AA1099" s="24"/>
      <c r="AB1099" s="43"/>
      <c r="AC1099" s="8"/>
    </row>
    <row r="1100" spans="5:29" x14ac:dyDescent="0.3">
      <c r="E1100" s="24"/>
      <c r="F1100" s="24"/>
      <c r="G1100" s="24"/>
      <c r="H1100" s="43"/>
      <c r="I1100" s="8"/>
      <c r="M1100" s="43"/>
      <c r="O1100" s="25"/>
      <c r="P1100" s="24"/>
      <c r="Q1100" s="24"/>
      <c r="R1100" s="43"/>
      <c r="S1100" s="8"/>
      <c r="W1100" s="43"/>
      <c r="Y1100" s="25"/>
      <c r="Z1100" s="24"/>
      <c r="AA1100" s="24"/>
      <c r="AB1100" s="43"/>
      <c r="AC1100" s="8"/>
    </row>
    <row r="1101" spans="5:29" x14ac:dyDescent="0.3">
      <c r="E1101" s="24"/>
      <c r="F1101" s="24"/>
      <c r="G1101" s="24"/>
      <c r="H1101" s="43"/>
      <c r="I1101" s="8"/>
      <c r="M1101" s="43"/>
      <c r="O1101" s="25"/>
      <c r="P1101" s="24"/>
      <c r="Q1101" s="24"/>
      <c r="R1101" s="43"/>
      <c r="S1101" s="8"/>
      <c r="W1101" s="43"/>
      <c r="Y1101" s="25"/>
      <c r="Z1101" s="24"/>
      <c r="AA1101" s="24"/>
      <c r="AB1101" s="43"/>
      <c r="AC1101" s="8"/>
    </row>
    <row r="1102" spans="5:29" x14ac:dyDescent="0.3">
      <c r="E1102" s="24"/>
      <c r="F1102" s="24"/>
      <c r="G1102" s="24"/>
      <c r="H1102" s="43"/>
      <c r="I1102" s="8"/>
      <c r="M1102" s="43"/>
      <c r="O1102" s="25"/>
      <c r="P1102" s="24"/>
      <c r="Q1102" s="24"/>
      <c r="R1102" s="43"/>
      <c r="S1102" s="8"/>
      <c r="W1102" s="43"/>
      <c r="Y1102" s="25"/>
      <c r="Z1102" s="24"/>
      <c r="AA1102" s="24"/>
      <c r="AB1102" s="43"/>
      <c r="AC1102" s="8"/>
    </row>
    <row r="1103" spans="5:29" x14ac:dyDescent="0.3">
      <c r="E1103" s="24"/>
      <c r="F1103" s="24"/>
      <c r="G1103" s="24"/>
      <c r="H1103" s="43"/>
      <c r="I1103" s="8"/>
      <c r="M1103" s="43"/>
      <c r="O1103" s="25"/>
      <c r="P1103" s="24"/>
      <c r="Q1103" s="24"/>
      <c r="R1103" s="43"/>
      <c r="S1103" s="8"/>
      <c r="W1103" s="43"/>
      <c r="Y1103" s="25"/>
      <c r="Z1103" s="24"/>
      <c r="AA1103" s="24"/>
      <c r="AB1103" s="43"/>
      <c r="AC1103" s="8"/>
    </row>
    <row r="1104" spans="5:29" x14ac:dyDescent="0.3">
      <c r="E1104" s="24"/>
      <c r="F1104" s="24"/>
      <c r="G1104" s="24"/>
      <c r="H1104" s="43"/>
      <c r="I1104" s="8"/>
      <c r="M1104" s="43"/>
      <c r="O1104" s="25"/>
      <c r="P1104" s="24"/>
      <c r="Q1104" s="24"/>
      <c r="R1104" s="43"/>
      <c r="S1104" s="8"/>
      <c r="W1104" s="43"/>
      <c r="Y1104" s="25"/>
      <c r="Z1104" s="24"/>
      <c r="AA1104" s="24"/>
      <c r="AB1104" s="43"/>
      <c r="AC1104" s="8"/>
    </row>
    <row r="1105" spans="5:29" x14ac:dyDescent="0.3">
      <c r="E1105" s="24"/>
      <c r="F1105" s="24"/>
      <c r="G1105" s="24"/>
      <c r="H1105" s="43"/>
      <c r="I1105" s="8"/>
      <c r="M1105" s="43"/>
      <c r="O1105" s="25"/>
      <c r="P1105" s="24"/>
      <c r="Q1105" s="24"/>
      <c r="R1105" s="43"/>
      <c r="S1105" s="8"/>
      <c r="W1105" s="43"/>
      <c r="Y1105" s="25"/>
      <c r="Z1105" s="24"/>
      <c r="AA1105" s="24"/>
      <c r="AB1105" s="43"/>
      <c r="AC1105" s="8"/>
    </row>
    <row r="1106" spans="5:29" x14ac:dyDescent="0.3">
      <c r="E1106" s="24"/>
      <c r="F1106" s="24"/>
      <c r="G1106" s="24"/>
      <c r="H1106" s="43"/>
      <c r="I1106" s="8"/>
      <c r="M1106" s="43"/>
      <c r="O1106" s="25"/>
      <c r="P1106" s="24"/>
      <c r="Q1106" s="24"/>
      <c r="R1106" s="43"/>
      <c r="S1106" s="8"/>
      <c r="W1106" s="43"/>
      <c r="Y1106" s="25"/>
      <c r="Z1106" s="24"/>
      <c r="AA1106" s="24"/>
      <c r="AB1106" s="43"/>
      <c r="AC1106" s="8"/>
    </row>
    <row r="1107" spans="5:29" x14ac:dyDescent="0.3">
      <c r="E1107" s="24"/>
      <c r="F1107" s="24"/>
      <c r="G1107" s="24"/>
      <c r="H1107" s="43"/>
      <c r="I1107" s="8"/>
      <c r="M1107" s="43"/>
      <c r="O1107" s="25"/>
      <c r="P1107" s="24"/>
      <c r="Q1107" s="24"/>
      <c r="R1107" s="43"/>
      <c r="S1107" s="8"/>
      <c r="W1107" s="43"/>
      <c r="Y1107" s="25"/>
      <c r="Z1107" s="24"/>
      <c r="AA1107" s="24"/>
      <c r="AB1107" s="43"/>
      <c r="AC1107" s="8"/>
    </row>
    <row r="1108" spans="5:29" x14ac:dyDescent="0.3">
      <c r="E1108" s="24"/>
      <c r="F1108" s="24"/>
      <c r="G1108" s="24"/>
      <c r="H1108" s="43"/>
      <c r="I1108" s="8"/>
      <c r="M1108" s="43"/>
      <c r="O1108" s="25"/>
      <c r="P1108" s="24"/>
      <c r="Q1108" s="24"/>
      <c r="R1108" s="43"/>
      <c r="S1108" s="8"/>
      <c r="W1108" s="43"/>
      <c r="Y1108" s="25"/>
      <c r="Z1108" s="24"/>
      <c r="AA1108" s="24"/>
      <c r="AB1108" s="43"/>
      <c r="AC1108" s="8"/>
    </row>
    <row r="1109" spans="5:29" x14ac:dyDescent="0.3">
      <c r="E1109" s="24"/>
      <c r="F1109" s="24"/>
      <c r="G1109" s="24"/>
      <c r="H1109" s="43"/>
      <c r="I1109" s="8"/>
      <c r="M1109" s="43"/>
      <c r="O1109" s="25"/>
      <c r="P1109" s="24"/>
      <c r="Q1109" s="24"/>
      <c r="R1109" s="43"/>
      <c r="S1109" s="8"/>
      <c r="W1109" s="43"/>
      <c r="Y1109" s="25"/>
      <c r="Z1109" s="24"/>
      <c r="AA1109" s="24"/>
      <c r="AB1109" s="43"/>
      <c r="AC1109" s="8"/>
    </row>
    <row r="1110" spans="5:29" x14ac:dyDescent="0.3">
      <c r="E1110" s="24"/>
      <c r="F1110" s="24"/>
      <c r="G1110" s="24"/>
      <c r="H1110" s="43"/>
      <c r="I1110" s="8"/>
      <c r="M1110" s="43"/>
      <c r="O1110" s="25"/>
      <c r="P1110" s="24"/>
      <c r="Q1110" s="24"/>
      <c r="R1110" s="43"/>
      <c r="S1110" s="8"/>
      <c r="W1110" s="43"/>
      <c r="Y1110" s="25"/>
      <c r="Z1110" s="24"/>
      <c r="AA1110" s="24"/>
      <c r="AB1110" s="43"/>
      <c r="AC1110" s="8"/>
    </row>
    <row r="1111" spans="5:29" x14ac:dyDescent="0.3">
      <c r="E1111" s="24"/>
      <c r="F1111" s="24"/>
      <c r="G1111" s="24"/>
      <c r="H1111" s="43"/>
      <c r="I1111" s="8"/>
      <c r="M1111" s="43"/>
      <c r="O1111" s="25"/>
      <c r="P1111" s="24"/>
      <c r="Q1111" s="24"/>
      <c r="R1111" s="43"/>
      <c r="S1111" s="8"/>
      <c r="W1111" s="43"/>
      <c r="Y1111" s="25"/>
      <c r="Z1111" s="24"/>
      <c r="AA1111" s="24"/>
      <c r="AB1111" s="43"/>
      <c r="AC1111" s="8"/>
    </row>
    <row r="1112" spans="5:29" x14ac:dyDescent="0.3">
      <c r="E1112" s="24"/>
      <c r="F1112" s="24"/>
      <c r="G1112" s="24"/>
      <c r="H1112" s="43"/>
      <c r="I1112" s="8"/>
      <c r="M1112" s="43"/>
      <c r="O1112" s="25"/>
      <c r="P1112" s="24"/>
      <c r="Q1112" s="24"/>
      <c r="R1112" s="43"/>
      <c r="S1112" s="8"/>
      <c r="W1112" s="43"/>
      <c r="Y1112" s="25"/>
      <c r="Z1112" s="24"/>
      <c r="AA1112" s="24"/>
      <c r="AB1112" s="43"/>
      <c r="AC1112" s="8"/>
    </row>
    <row r="1113" spans="5:29" x14ac:dyDescent="0.3">
      <c r="E1113" s="24"/>
      <c r="F1113" s="24"/>
      <c r="G1113" s="24"/>
      <c r="H1113" s="43"/>
      <c r="I1113" s="8"/>
      <c r="M1113" s="43"/>
      <c r="O1113" s="25"/>
      <c r="P1113" s="24"/>
      <c r="Q1113" s="24"/>
      <c r="R1113" s="43"/>
      <c r="S1113" s="8"/>
      <c r="W1113" s="43"/>
      <c r="Y1113" s="25"/>
      <c r="Z1113" s="24"/>
      <c r="AA1113" s="24"/>
      <c r="AB1113" s="43"/>
      <c r="AC1113" s="8"/>
    </row>
    <row r="1114" spans="5:29" x14ac:dyDescent="0.3">
      <c r="E1114" s="24"/>
      <c r="F1114" s="24"/>
      <c r="G1114" s="24"/>
      <c r="H1114" s="43"/>
      <c r="I1114" s="8"/>
      <c r="M1114" s="43"/>
      <c r="O1114" s="25"/>
      <c r="P1114" s="24"/>
      <c r="Q1114" s="24"/>
      <c r="R1114" s="43"/>
      <c r="S1114" s="8"/>
      <c r="W1114" s="43"/>
      <c r="Y1114" s="25"/>
      <c r="Z1114" s="24"/>
      <c r="AA1114" s="24"/>
      <c r="AB1114" s="43"/>
      <c r="AC1114" s="8"/>
    </row>
    <row r="1115" spans="5:29" x14ac:dyDescent="0.3">
      <c r="E1115" s="24"/>
      <c r="F1115" s="24"/>
      <c r="G1115" s="24"/>
      <c r="H1115" s="43"/>
      <c r="I1115" s="8"/>
      <c r="M1115" s="43"/>
      <c r="O1115" s="25"/>
      <c r="P1115" s="24"/>
      <c r="Q1115" s="24"/>
      <c r="R1115" s="43"/>
      <c r="S1115" s="8"/>
      <c r="W1115" s="43"/>
      <c r="Y1115" s="25"/>
      <c r="Z1115" s="24"/>
      <c r="AA1115" s="24"/>
      <c r="AB1115" s="43"/>
      <c r="AC1115" s="8"/>
    </row>
    <row r="1116" spans="5:29" x14ac:dyDescent="0.3">
      <c r="E1116" s="24"/>
      <c r="F1116" s="24"/>
      <c r="G1116" s="24"/>
      <c r="H1116" s="43"/>
      <c r="I1116" s="8"/>
      <c r="M1116" s="43"/>
      <c r="O1116" s="25"/>
      <c r="P1116" s="24"/>
      <c r="Q1116" s="24"/>
      <c r="R1116" s="43"/>
      <c r="S1116" s="8"/>
      <c r="W1116" s="43"/>
      <c r="Y1116" s="25"/>
      <c r="Z1116" s="24"/>
      <c r="AA1116" s="24"/>
      <c r="AB1116" s="43"/>
      <c r="AC1116" s="8"/>
    </row>
    <row r="1117" spans="5:29" x14ac:dyDescent="0.3">
      <c r="E1117" s="24"/>
      <c r="F1117" s="24"/>
      <c r="G1117" s="24"/>
      <c r="H1117" s="43"/>
      <c r="I1117" s="8"/>
      <c r="M1117" s="43"/>
      <c r="O1117" s="25"/>
      <c r="P1117" s="24"/>
      <c r="Q1117" s="24"/>
      <c r="R1117" s="43"/>
      <c r="S1117" s="8"/>
      <c r="W1117" s="43"/>
      <c r="Y1117" s="25"/>
      <c r="Z1117" s="24"/>
      <c r="AA1117" s="24"/>
      <c r="AB1117" s="43"/>
      <c r="AC1117" s="8"/>
    </row>
    <row r="1118" spans="5:29" x14ac:dyDescent="0.3">
      <c r="E1118" s="24"/>
      <c r="F1118" s="24"/>
      <c r="G1118" s="24"/>
      <c r="H1118" s="43"/>
      <c r="I1118" s="8"/>
      <c r="M1118" s="43"/>
      <c r="O1118" s="25"/>
      <c r="P1118" s="24"/>
      <c r="Q1118" s="24"/>
      <c r="R1118" s="43"/>
      <c r="S1118" s="8"/>
      <c r="W1118" s="43"/>
      <c r="Y1118" s="25"/>
      <c r="Z1118" s="24"/>
      <c r="AA1118" s="24"/>
      <c r="AB1118" s="43"/>
      <c r="AC1118" s="8"/>
    </row>
    <row r="1119" spans="5:29" x14ac:dyDescent="0.3">
      <c r="E1119" s="24"/>
      <c r="F1119" s="24"/>
      <c r="G1119" s="24"/>
      <c r="H1119" s="43"/>
      <c r="I1119" s="8"/>
      <c r="M1119" s="43"/>
      <c r="O1119" s="25"/>
      <c r="P1119" s="24"/>
      <c r="Q1119" s="24"/>
      <c r="R1119" s="43"/>
      <c r="S1119" s="8"/>
      <c r="W1119" s="43"/>
      <c r="Y1119" s="25"/>
      <c r="Z1119" s="24"/>
      <c r="AA1119" s="24"/>
      <c r="AB1119" s="43"/>
      <c r="AC1119" s="8"/>
    </row>
    <row r="1120" spans="5:29" x14ac:dyDescent="0.3">
      <c r="E1120" s="24"/>
      <c r="F1120" s="24"/>
      <c r="G1120" s="24"/>
      <c r="H1120" s="43"/>
      <c r="I1120" s="8"/>
      <c r="M1120" s="43"/>
      <c r="O1120" s="25"/>
      <c r="P1120" s="24"/>
      <c r="Q1120" s="24"/>
      <c r="R1120" s="43"/>
      <c r="S1120" s="8"/>
      <c r="W1120" s="43"/>
      <c r="Y1120" s="25"/>
      <c r="Z1120" s="24"/>
      <c r="AA1120" s="24"/>
      <c r="AB1120" s="43"/>
      <c r="AC1120" s="8"/>
    </row>
    <row r="1121" spans="5:29" x14ac:dyDescent="0.3">
      <c r="E1121" s="24"/>
      <c r="F1121" s="24"/>
      <c r="G1121" s="24"/>
      <c r="H1121" s="43"/>
      <c r="I1121" s="8"/>
      <c r="M1121" s="43"/>
      <c r="O1121" s="25"/>
      <c r="P1121" s="24"/>
      <c r="Q1121" s="24"/>
      <c r="R1121" s="43"/>
      <c r="S1121" s="8"/>
      <c r="W1121" s="43"/>
      <c r="Y1121" s="25"/>
      <c r="Z1121" s="24"/>
      <c r="AA1121" s="24"/>
      <c r="AB1121" s="43"/>
      <c r="AC1121" s="8"/>
    </row>
    <row r="1122" spans="5:29" x14ac:dyDescent="0.3">
      <c r="E1122" s="24"/>
      <c r="F1122" s="24"/>
      <c r="G1122" s="24"/>
      <c r="H1122" s="43"/>
      <c r="I1122" s="8"/>
      <c r="M1122" s="43"/>
      <c r="O1122" s="25"/>
      <c r="P1122" s="24"/>
      <c r="Q1122" s="24"/>
      <c r="R1122" s="43"/>
      <c r="S1122" s="8"/>
      <c r="W1122" s="43"/>
      <c r="Y1122" s="25"/>
      <c r="Z1122" s="24"/>
      <c r="AA1122" s="24"/>
      <c r="AB1122" s="43"/>
      <c r="AC1122" s="8"/>
    </row>
    <row r="1123" spans="5:29" x14ac:dyDescent="0.3">
      <c r="E1123" s="24"/>
      <c r="F1123" s="24"/>
      <c r="G1123" s="24"/>
      <c r="H1123" s="43"/>
      <c r="I1123" s="8"/>
      <c r="M1123" s="43"/>
      <c r="O1123" s="25"/>
      <c r="P1123" s="24"/>
      <c r="Q1123" s="24"/>
      <c r="R1123" s="43"/>
      <c r="S1123" s="8"/>
      <c r="W1123" s="43"/>
      <c r="Y1123" s="25"/>
      <c r="Z1123" s="24"/>
      <c r="AA1123" s="24"/>
      <c r="AB1123" s="43"/>
      <c r="AC1123" s="8"/>
    </row>
    <row r="1124" spans="5:29" x14ac:dyDescent="0.3">
      <c r="E1124" s="24"/>
      <c r="F1124" s="24"/>
      <c r="G1124" s="24"/>
      <c r="H1124" s="43"/>
      <c r="I1124" s="8"/>
      <c r="M1124" s="43"/>
      <c r="O1124" s="25"/>
      <c r="P1124" s="24"/>
      <c r="Q1124" s="24"/>
      <c r="R1124" s="43"/>
      <c r="S1124" s="8"/>
      <c r="W1124" s="43"/>
      <c r="Y1124" s="25"/>
      <c r="Z1124" s="24"/>
      <c r="AA1124" s="24"/>
      <c r="AB1124" s="43"/>
      <c r="AC1124" s="8"/>
    </row>
    <row r="1125" spans="5:29" x14ac:dyDescent="0.3">
      <c r="E1125" s="24"/>
      <c r="F1125" s="24"/>
      <c r="G1125" s="24"/>
      <c r="H1125" s="43"/>
      <c r="I1125" s="8"/>
      <c r="M1125" s="43"/>
      <c r="O1125" s="25"/>
      <c r="P1125" s="24"/>
      <c r="Q1125" s="24"/>
      <c r="R1125" s="43"/>
      <c r="S1125" s="8"/>
      <c r="W1125" s="43"/>
      <c r="Y1125" s="25"/>
      <c r="Z1125" s="24"/>
      <c r="AA1125" s="24"/>
      <c r="AB1125" s="43"/>
      <c r="AC1125" s="8"/>
    </row>
    <row r="1126" spans="5:29" x14ac:dyDescent="0.3">
      <c r="E1126" s="24"/>
      <c r="F1126" s="24"/>
      <c r="G1126" s="24"/>
      <c r="H1126" s="43"/>
      <c r="I1126" s="8"/>
      <c r="M1126" s="43"/>
      <c r="O1126" s="25"/>
      <c r="P1126" s="24"/>
      <c r="Q1126" s="24"/>
      <c r="R1126" s="43"/>
      <c r="S1126" s="8"/>
      <c r="W1126" s="43"/>
      <c r="Y1126" s="25"/>
      <c r="Z1126" s="24"/>
      <c r="AA1126" s="24"/>
      <c r="AB1126" s="43"/>
      <c r="AC1126" s="8"/>
    </row>
    <row r="1127" spans="5:29" x14ac:dyDescent="0.3">
      <c r="E1127" s="24"/>
      <c r="F1127" s="24"/>
      <c r="G1127" s="24"/>
      <c r="H1127" s="43"/>
      <c r="I1127" s="8"/>
      <c r="M1127" s="43"/>
      <c r="O1127" s="25"/>
      <c r="P1127" s="24"/>
      <c r="Q1127" s="24"/>
      <c r="R1127" s="43"/>
      <c r="S1127" s="8"/>
      <c r="W1127" s="43"/>
      <c r="Y1127" s="25"/>
      <c r="Z1127" s="24"/>
      <c r="AA1127" s="24"/>
      <c r="AB1127" s="43"/>
      <c r="AC1127" s="8"/>
    </row>
    <row r="1128" spans="5:29" x14ac:dyDescent="0.3">
      <c r="E1128" s="24"/>
      <c r="F1128" s="24"/>
      <c r="G1128" s="24"/>
      <c r="H1128" s="43"/>
      <c r="I1128" s="8"/>
      <c r="M1128" s="43"/>
      <c r="O1128" s="25"/>
      <c r="P1128" s="24"/>
      <c r="Q1128" s="24"/>
      <c r="R1128" s="43"/>
      <c r="S1128" s="8"/>
      <c r="W1128" s="43"/>
      <c r="Y1128" s="25"/>
      <c r="Z1128" s="24"/>
      <c r="AA1128" s="24"/>
      <c r="AB1128" s="43"/>
      <c r="AC1128" s="8"/>
    </row>
    <row r="1129" spans="5:29" x14ac:dyDescent="0.3">
      <c r="E1129" s="24"/>
      <c r="F1129" s="24"/>
      <c r="G1129" s="24"/>
      <c r="H1129" s="43"/>
      <c r="I1129" s="8"/>
      <c r="M1129" s="43"/>
      <c r="O1129" s="25"/>
      <c r="P1129" s="24"/>
      <c r="Q1129" s="24"/>
      <c r="R1129" s="43"/>
      <c r="S1129" s="8"/>
      <c r="W1129" s="43"/>
      <c r="Y1129" s="25"/>
      <c r="Z1129" s="24"/>
      <c r="AA1129" s="24"/>
      <c r="AB1129" s="43"/>
      <c r="AC1129" s="8"/>
    </row>
    <row r="1130" spans="5:29" x14ac:dyDescent="0.3">
      <c r="E1130" s="24"/>
      <c r="F1130" s="24"/>
      <c r="G1130" s="24"/>
      <c r="H1130" s="43"/>
      <c r="I1130" s="8"/>
      <c r="M1130" s="43"/>
      <c r="O1130" s="25"/>
      <c r="P1130" s="24"/>
      <c r="Q1130" s="24"/>
      <c r="R1130" s="43"/>
      <c r="S1130" s="8"/>
      <c r="W1130" s="43"/>
      <c r="Y1130" s="25"/>
      <c r="Z1130" s="24"/>
      <c r="AA1130" s="24"/>
      <c r="AB1130" s="43"/>
      <c r="AC1130" s="8"/>
    </row>
    <row r="1131" spans="5:29" x14ac:dyDescent="0.3">
      <c r="E1131" s="24"/>
      <c r="F1131" s="24"/>
      <c r="G1131" s="24"/>
      <c r="H1131" s="43"/>
      <c r="I1131" s="8"/>
      <c r="M1131" s="43"/>
      <c r="O1131" s="25"/>
      <c r="P1131" s="24"/>
      <c r="Q1131" s="24"/>
      <c r="R1131" s="43"/>
      <c r="S1131" s="8"/>
      <c r="W1131" s="43"/>
      <c r="Y1131" s="25"/>
      <c r="Z1131" s="24"/>
      <c r="AA1131" s="24"/>
      <c r="AB1131" s="43"/>
      <c r="AC1131" s="8"/>
    </row>
    <row r="1132" spans="5:29" x14ac:dyDescent="0.3">
      <c r="E1132" s="24"/>
      <c r="F1132" s="24"/>
      <c r="G1132" s="24"/>
      <c r="H1132" s="43"/>
      <c r="I1132" s="8"/>
      <c r="M1132" s="43"/>
      <c r="O1132" s="25"/>
      <c r="P1132" s="24"/>
      <c r="Q1132" s="24"/>
      <c r="R1132" s="43"/>
      <c r="S1132" s="8"/>
      <c r="W1132" s="43"/>
      <c r="Y1132" s="25"/>
      <c r="Z1132" s="24"/>
      <c r="AA1132" s="24"/>
      <c r="AB1132" s="43"/>
      <c r="AC1132" s="8"/>
    </row>
    <row r="1133" spans="5:29" x14ac:dyDescent="0.3">
      <c r="E1133" s="24"/>
      <c r="F1133" s="24"/>
      <c r="G1133" s="24"/>
      <c r="H1133" s="43"/>
      <c r="I1133" s="8"/>
      <c r="M1133" s="43"/>
      <c r="O1133" s="25"/>
      <c r="P1133" s="24"/>
      <c r="Q1133" s="24"/>
      <c r="R1133" s="43"/>
      <c r="S1133" s="8"/>
      <c r="W1133" s="43"/>
      <c r="Y1133" s="25"/>
      <c r="Z1133" s="24"/>
      <c r="AA1133" s="24"/>
      <c r="AB1133" s="43"/>
      <c r="AC1133" s="8"/>
    </row>
    <row r="1134" spans="5:29" x14ac:dyDescent="0.3">
      <c r="E1134" s="24"/>
      <c r="F1134" s="24"/>
      <c r="G1134" s="24"/>
      <c r="H1134" s="43"/>
      <c r="I1134" s="8"/>
      <c r="M1134" s="43"/>
      <c r="O1134" s="25"/>
      <c r="P1134" s="24"/>
      <c r="Q1134" s="24"/>
      <c r="R1134" s="43"/>
      <c r="S1134" s="8"/>
      <c r="W1134" s="43"/>
      <c r="Y1134" s="25"/>
      <c r="Z1134" s="24"/>
      <c r="AA1134" s="24"/>
      <c r="AB1134" s="43"/>
      <c r="AC1134" s="8"/>
    </row>
    <row r="1135" spans="5:29" x14ac:dyDescent="0.3">
      <c r="E1135" s="24"/>
      <c r="F1135" s="24"/>
      <c r="G1135" s="24"/>
      <c r="H1135" s="43"/>
      <c r="I1135" s="8"/>
      <c r="M1135" s="43"/>
      <c r="O1135" s="25"/>
      <c r="P1135" s="24"/>
      <c r="Q1135" s="24"/>
      <c r="R1135" s="43"/>
      <c r="S1135" s="8"/>
      <c r="W1135" s="43"/>
      <c r="Y1135" s="25"/>
      <c r="Z1135" s="24"/>
      <c r="AA1135" s="24"/>
      <c r="AB1135" s="43"/>
      <c r="AC1135" s="8"/>
    </row>
    <row r="1136" spans="5:29" x14ac:dyDescent="0.3">
      <c r="E1136" s="24"/>
      <c r="F1136" s="24"/>
      <c r="G1136" s="24"/>
      <c r="H1136" s="43"/>
      <c r="I1136" s="8"/>
      <c r="M1136" s="43"/>
      <c r="O1136" s="25"/>
      <c r="P1136" s="24"/>
      <c r="Q1136" s="24"/>
      <c r="R1136" s="43"/>
      <c r="S1136" s="8"/>
      <c r="W1136" s="43"/>
      <c r="Y1136" s="25"/>
      <c r="Z1136" s="24"/>
      <c r="AA1136" s="24"/>
      <c r="AB1136" s="43"/>
      <c r="AC1136" s="8"/>
    </row>
    <row r="1137" spans="5:29" x14ac:dyDescent="0.3">
      <c r="E1137" s="24"/>
      <c r="F1137" s="24"/>
      <c r="G1137" s="24"/>
      <c r="H1137" s="43"/>
      <c r="I1137" s="8"/>
      <c r="M1137" s="43"/>
      <c r="O1137" s="25"/>
      <c r="P1137" s="24"/>
      <c r="Q1137" s="24"/>
      <c r="R1137" s="43"/>
      <c r="S1137" s="8"/>
      <c r="W1137" s="43"/>
      <c r="Y1137" s="25"/>
      <c r="Z1137" s="24"/>
      <c r="AA1137" s="24"/>
      <c r="AB1137" s="43"/>
      <c r="AC1137" s="8"/>
    </row>
    <row r="1138" spans="5:29" x14ac:dyDescent="0.3">
      <c r="E1138" s="24"/>
      <c r="F1138" s="24"/>
      <c r="G1138" s="24"/>
      <c r="H1138" s="43"/>
      <c r="I1138" s="8"/>
      <c r="M1138" s="43"/>
      <c r="O1138" s="25"/>
      <c r="P1138" s="24"/>
      <c r="Q1138" s="24"/>
      <c r="R1138" s="43"/>
      <c r="S1138" s="8"/>
      <c r="W1138" s="43"/>
      <c r="Y1138" s="25"/>
      <c r="Z1138" s="24"/>
      <c r="AA1138" s="24"/>
      <c r="AB1138" s="43"/>
      <c r="AC1138" s="8"/>
    </row>
    <row r="1139" spans="5:29" x14ac:dyDescent="0.3">
      <c r="E1139" s="24"/>
      <c r="F1139" s="24"/>
      <c r="G1139" s="24"/>
      <c r="H1139" s="43"/>
      <c r="I1139" s="8"/>
      <c r="M1139" s="43"/>
      <c r="O1139" s="25"/>
      <c r="P1139" s="24"/>
      <c r="Q1139" s="24"/>
      <c r="R1139" s="43"/>
      <c r="S1139" s="8"/>
      <c r="W1139" s="43"/>
      <c r="Y1139" s="25"/>
      <c r="Z1139" s="24"/>
      <c r="AA1139" s="24"/>
      <c r="AB1139" s="43"/>
      <c r="AC1139" s="8"/>
    </row>
    <row r="1140" spans="5:29" x14ac:dyDescent="0.3">
      <c r="E1140" s="24"/>
      <c r="F1140" s="24"/>
      <c r="G1140" s="24"/>
      <c r="H1140" s="43"/>
      <c r="I1140" s="8"/>
      <c r="M1140" s="43"/>
      <c r="O1140" s="25"/>
      <c r="P1140" s="24"/>
      <c r="Q1140" s="24"/>
      <c r="R1140" s="43"/>
      <c r="S1140" s="8"/>
      <c r="W1140" s="43"/>
      <c r="Y1140" s="25"/>
      <c r="Z1140" s="24"/>
      <c r="AA1140" s="24"/>
      <c r="AB1140" s="43"/>
      <c r="AC1140" s="8"/>
    </row>
    <row r="1141" spans="5:29" x14ac:dyDescent="0.3">
      <c r="E1141" s="24"/>
      <c r="F1141" s="24"/>
      <c r="G1141" s="24"/>
      <c r="H1141" s="43"/>
      <c r="I1141" s="8"/>
      <c r="M1141" s="43"/>
      <c r="O1141" s="25"/>
      <c r="P1141" s="24"/>
      <c r="Q1141" s="24"/>
      <c r="R1141" s="43"/>
      <c r="S1141" s="8"/>
      <c r="W1141" s="43"/>
      <c r="Y1141" s="25"/>
      <c r="Z1141" s="24"/>
      <c r="AA1141" s="24"/>
      <c r="AB1141" s="43"/>
      <c r="AC1141" s="8"/>
    </row>
    <row r="1142" spans="5:29" x14ac:dyDescent="0.3">
      <c r="E1142" s="24"/>
      <c r="F1142" s="24"/>
      <c r="G1142" s="24"/>
      <c r="H1142" s="43"/>
      <c r="I1142" s="8"/>
      <c r="M1142" s="43"/>
      <c r="O1142" s="25"/>
      <c r="P1142" s="24"/>
      <c r="Q1142" s="24"/>
      <c r="R1142" s="43"/>
      <c r="S1142" s="8"/>
      <c r="W1142" s="43"/>
      <c r="Y1142" s="25"/>
      <c r="Z1142" s="24"/>
      <c r="AA1142" s="24"/>
      <c r="AB1142" s="43"/>
      <c r="AC1142" s="8"/>
    </row>
    <row r="1143" spans="5:29" x14ac:dyDescent="0.3">
      <c r="E1143" s="24"/>
      <c r="F1143" s="24"/>
      <c r="G1143" s="24"/>
      <c r="H1143" s="43"/>
      <c r="I1143" s="8"/>
      <c r="M1143" s="43"/>
      <c r="O1143" s="25"/>
      <c r="P1143" s="24"/>
      <c r="Q1143" s="24"/>
      <c r="R1143" s="43"/>
      <c r="S1143" s="8"/>
      <c r="W1143" s="43"/>
      <c r="Y1143" s="25"/>
      <c r="Z1143" s="24"/>
      <c r="AA1143" s="24"/>
      <c r="AB1143" s="43"/>
      <c r="AC1143" s="8"/>
    </row>
    <row r="1144" spans="5:29" x14ac:dyDescent="0.3">
      <c r="E1144" s="24"/>
      <c r="F1144" s="24"/>
      <c r="G1144" s="24"/>
      <c r="H1144" s="43"/>
      <c r="I1144" s="8"/>
      <c r="M1144" s="43"/>
      <c r="O1144" s="25"/>
      <c r="P1144" s="24"/>
      <c r="Q1144" s="24"/>
      <c r="R1144" s="43"/>
      <c r="S1144" s="8"/>
      <c r="W1144" s="43"/>
      <c r="Y1144" s="25"/>
      <c r="Z1144" s="24"/>
      <c r="AA1144" s="24"/>
      <c r="AB1144" s="43"/>
      <c r="AC1144" s="8"/>
    </row>
    <row r="1145" spans="5:29" x14ac:dyDescent="0.3">
      <c r="E1145" s="24"/>
      <c r="F1145" s="24"/>
      <c r="G1145" s="24"/>
      <c r="H1145" s="43"/>
      <c r="I1145" s="8"/>
      <c r="M1145" s="43"/>
      <c r="O1145" s="25"/>
      <c r="P1145" s="24"/>
      <c r="Q1145" s="24"/>
      <c r="R1145" s="43"/>
      <c r="S1145" s="8"/>
      <c r="W1145" s="43"/>
      <c r="Y1145" s="25"/>
      <c r="Z1145" s="24"/>
      <c r="AA1145" s="24"/>
      <c r="AB1145" s="43"/>
      <c r="AC1145" s="8"/>
    </row>
    <row r="1146" spans="5:29" x14ac:dyDescent="0.3">
      <c r="E1146" s="24"/>
      <c r="F1146" s="24"/>
      <c r="G1146" s="24"/>
      <c r="H1146" s="43"/>
      <c r="I1146" s="8"/>
      <c r="M1146" s="43"/>
      <c r="O1146" s="25"/>
      <c r="P1146" s="24"/>
      <c r="Q1146" s="24"/>
      <c r="R1146" s="43"/>
      <c r="S1146" s="8"/>
      <c r="W1146" s="43"/>
      <c r="Y1146" s="25"/>
      <c r="Z1146" s="24"/>
      <c r="AA1146" s="24"/>
      <c r="AB1146" s="43"/>
      <c r="AC1146" s="8"/>
    </row>
    <row r="1147" spans="5:29" x14ac:dyDescent="0.3">
      <c r="E1147" s="24"/>
      <c r="F1147" s="24"/>
      <c r="G1147" s="24"/>
      <c r="H1147" s="43"/>
      <c r="I1147" s="8"/>
      <c r="M1147" s="43"/>
      <c r="O1147" s="25"/>
      <c r="P1147" s="24"/>
      <c r="Q1147" s="24"/>
      <c r="R1147" s="43"/>
      <c r="S1147" s="8"/>
      <c r="W1147" s="43"/>
      <c r="Y1147" s="25"/>
      <c r="Z1147" s="24"/>
      <c r="AA1147" s="24"/>
      <c r="AB1147" s="43"/>
      <c r="AC1147" s="8"/>
    </row>
    <row r="1148" spans="5:29" x14ac:dyDescent="0.3">
      <c r="E1148" s="24"/>
      <c r="F1148" s="24"/>
      <c r="G1148" s="24"/>
      <c r="H1148" s="43"/>
      <c r="I1148" s="8"/>
      <c r="M1148" s="43"/>
      <c r="O1148" s="25"/>
      <c r="P1148" s="24"/>
      <c r="Q1148" s="24"/>
      <c r="R1148" s="43"/>
      <c r="S1148" s="8"/>
      <c r="W1148" s="43"/>
      <c r="Y1148" s="25"/>
      <c r="Z1148" s="24"/>
      <c r="AA1148" s="24"/>
      <c r="AB1148" s="43"/>
      <c r="AC1148" s="8"/>
    </row>
    <row r="1149" spans="5:29" x14ac:dyDescent="0.3">
      <c r="E1149" s="24"/>
      <c r="F1149" s="24"/>
      <c r="G1149" s="24"/>
      <c r="H1149" s="43"/>
      <c r="I1149" s="8"/>
      <c r="M1149" s="43"/>
      <c r="O1149" s="25"/>
      <c r="P1149" s="24"/>
      <c r="Q1149" s="24"/>
      <c r="R1149" s="43"/>
      <c r="S1149" s="8"/>
      <c r="W1149" s="43"/>
      <c r="Y1149" s="25"/>
      <c r="Z1149" s="24"/>
      <c r="AA1149" s="24"/>
      <c r="AB1149" s="43"/>
      <c r="AC1149" s="8"/>
    </row>
    <row r="1150" spans="5:29" x14ac:dyDescent="0.3">
      <c r="E1150" s="24"/>
      <c r="F1150" s="24"/>
      <c r="G1150" s="24"/>
      <c r="H1150" s="43"/>
      <c r="I1150" s="8"/>
      <c r="M1150" s="43"/>
      <c r="O1150" s="25"/>
      <c r="P1150" s="24"/>
      <c r="Q1150" s="24"/>
      <c r="R1150" s="43"/>
      <c r="S1150" s="8"/>
      <c r="W1150" s="43"/>
      <c r="Y1150" s="25"/>
      <c r="Z1150" s="24"/>
      <c r="AA1150" s="24"/>
      <c r="AB1150" s="43"/>
      <c r="AC1150" s="8"/>
    </row>
    <row r="1151" spans="5:29" x14ac:dyDescent="0.3">
      <c r="E1151" s="24"/>
      <c r="F1151" s="24"/>
      <c r="G1151" s="24"/>
      <c r="H1151" s="43"/>
      <c r="I1151" s="8"/>
      <c r="M1151" s="43"/>
      <c r="O1151" s="25"/>
      <c r="P1151" s="24"/>
      <c r="Q1151" s="24"/>
      <c r="R1151" s="43"/>
      <c r="S1151" s="8"/>
      <c r="W1151" s="43"/>
      <c r="Y1151" s="25"/>
      <c r="Z1151" s="24"/>
      <c r="AA1151" s="24"/>
      <c r="AB1151" s="43"/>
      <c r="AC1151" s="8"/>
    </row>
    <row r="1152" spans="5:29" x14ac:dyDescent="0.3">
      <c r="E1152" s="24"/>
      <c r="F1152" s="24"/>
      <c r="G1152" s="24"/>
      <c r="H1152" s="43"/>
      <c r="I1152" s="8"/>
      <c r="M1152" s="43"/>
      <c r="O1152" s="25"/>
      <c r="P1152" s="24"/>
      <c r="Q1152" s="24"/>
      <c r="R1152" s="43"/>
      <c r="S1152" s="8"/>
      <c r="W1152" s="43"/>
      <c r="Y1152" s="25"/>
      <c r="Z1152" s="24"/>
      <c r="AA1152" s="24"/>
      <c r="AB1152" s="43"/>
      <c r="AC1152" s="8"/>
    </row>
    <row r="1153" spans="5:29" x14ac:dyDescent="0.3">
      <c r="E1153" s="24"/>
      <c r="F1153" s="24"/>
      <c r="G1153" s="24"/>
      <c r="H1153" s="43"/>
      <c r="I1153" s="8"/>
      <c r="M1153" s="43"/>
      <c r="O1153" s="25"/>
      <c r="P1153" s="24"/>
      <c r="Q1153" s="24"/>
      <c r="R1153" s="43"/>
      <c r="S1153" s="8"/>
      <c r="W1153" s="43"/>
      <c r="Y1153" s="25"/>
      <c r="Z1153" s="24"/>
      <c r="AA1153" s="24"/>
      <c r="AB1153" s="43"/>
      <c r="AC1153" s="8"/>
    </row>
    <row r="1154" spans="5:29" x14ac:dyDescent="0.3">
      <c r="E1154" s="24"/>
      <c r="F1154" s="24"/>
      <c r="G1154" s="24"/>
      <c r="H1154" s="43"/>
      <c r="I1154" s="8"/>
      <c r="M1154" s="43"/>
      <c r="O1154" s="25"/>
      <c r="P1154" s="24"/>
      <c r="Q1154" s="24"/>
      <c r="R1154" s="43"/>
      <c r="S1154" s="8"/>
      <c r="W1154" s="43"/>
      <c r="Y1154" s="25"/>
      <c r="Z1154" s="24"/>
      <c r="AA1154" s="24"/>
      <c r="AB1154" s="43"/>
      <c r="AC1154" s="8"/>
    </row>
    <row r="1155" spans="5:29" x14ac:dyDescent="0.3">
      <c r="E1155" s="24"/>
      <c r="F1155" s="24"/>
      <c r="G1155" s="24"/>
      <c r="H1155" s="43"/>
      <c r="I1155" s="8"/>
      <c r="M1155" s="43"/>
      <c r="O1155" s="25"/>
      <c r="P1155" s="24"/>
      <c r="Q1155" s="24"/>
      <c r="R1155" s="43"/>
      <c r="S1155" s="8"/>
      <c r="W1155" s="43"/>
      <c r="Y1155" s="25"/>
      <c r="Z1155" s="24"/>
      <c r="AA1155" s="24"/>
      <c r="AB1155" s="43"/>
      <c r="AC1155" s="8"/>
    </row>
    <row r="1156" spans="5:29" x14ac:dyDescent="0.3">
      <c r="E1156" s="24"/>
      <c r="F1156" s="24"/>
      <c r="G1156" s="24"/>
      <c r="H1156" s="43"/>
      <c r="I1156" s="8"/>
      <c r="M1156" s="43"/>
      <c r="O1156" s="25"/>
      <c r="P1156" s="24"/>
      <c r="Q1156" s="24"/>
      <c r="R1156" s="43"/>
      <c r="S1156" s="8"/>
      <c r="W1156" s="43"/>
      <c r="Y1156" s="25"/>
      <c r="Z1156" s="24"/>
      <c r="AA1156" s="24"/>
      <c r="AB1156" s="43"/>
      <c r="AC1156" s="8"/>
    </row>
    <row r="1157" spans="5:29" x14ac:dyDescent="0.3">
      <c r="E1157" s="24"/>
      <c r="F1157" s="24"/>
      <c r="G1157" s="24"/>
      <c r="H1157" s="43"/>
      <c r="I1157" s="8"/>
      <c r="M1157" s="43"/>
      <c r="O1157" s="25"/>
      <c r="P1157" s="24"/>
      <c r="Q1157" s="24"/>
      <c r="R1157" s="43"/>
      <c r="S1157" s="8"/>
      <c r="W1157" s="43"/>
      <c r="Y1157" s="25"/>
      <c r="Z1157" s="24"/>
      <c r="AA1157" s="24"/>
      <c r="AB1157" s="43"/>
      <c r="AC1157" s="8"/>
    </row>
    <row r="1158" spans="5:29" x14ac:dyDescent="0.3">
      <c r="E1158" s="24"/>
      <c r="F1158" s="24"/>
      <c r="G1158" s="24"/>
      <c r="H1158" s="43"/>
      <c r="I1158" s="8"/>
      <c r="M1158" s="43"/>
      <c r="O1158" s="25"/>
      <c r="P1158" s="24"/>
      <c r="Q1158" s="24"/>
      <c r="R1158" s="43"/>
      <c r="S1158" s="8"/>
      <c r="W1158" s="43"/>
      <c r="Y1158" s="25"/>
      <c r="Z1158" s="24"/>
      <c r="AA1158" s="24"/>
      <c r="AB1158" s="43"/>
      <c r="AC1158" s="8"/>
    </row>
    <row r="1159" spans="5:29" x14ac:dyDescent="0.3">
      <c r="E1159" s="24"/>
      <c r="F1159" s="24"/>
      <c r="G1159" s="24"/>
      <c r="H1159" s="43"/>
      <c r="I1159" s="8"/>
      <c r="M1159" s="43"/>
      <c r="O1159" s="25"/>
      <c r="P1159" s="24"/>
      <c r="Q1159" s="24"/>
      <c r="R1159" s="43"/>
      <c r="S1159" s="8"/>
      <c r="W1159" s="43"/>
      <c r="Y1159" s="25"/>
      <c r="Z1159" s="24"/>
      <c r="AA1159" s="24"/>
      <c r="AB1159" s="43"/>
      <c r="AC1159" s="8"/>
    </row>
    <row r="1160" spans="5:29" x14ac:dyDescent="0.3">
      <c r="E1160" s="24"/>
      <c r="F1160" s="24"/>
      <c r="G1160" s="24"/>
      <c r="H1160" s="43"/>
      <c r="I1160" s="8"/>
      <c r="M1160" s="43"/>
      <c r="O1160" s="25"/>
      <c r="P1160" s="24"/>
      <c r="Q1160" s="24"/>
      <c r="R1160" s="43"/>
      <c r="S1160" s="8"/>
      <c r="W1160" s="43"/>
      <c r="Y1160" s="25"/>
      <c r="Z1160" s="24"/>
      <c r="AA1160" s="24"/>
      <c r="AB1160" s="43"/>
      <c r="AC1160" s="8"/>
    </row>
    <row r="1161" spans="5:29" x14ac:dyDescent="0.3">
      <c r="E1161" s="24"/>
      <c r="F1161" s="24"/>
      <c r="G1161" s="24"/>
      <c r="H1161" s="43"/>
      <c r="I1161" s="8"/>
      <c r="M1161" s="43"/>
      <c r="O1161" s="25"/>
      <c r="P1161" s="24"/>
      <c r="Q1161" s="24"/>
      <c r="R1161" s="43"/>
      <c r="S1161" s="8"/>
      <c r="W1161" s="43"/>
      <c r="Y1161" s="25"/>
      <c r="Z1161" s="24"/>
      <c r="AA1161" s="24"/>
      <c r="AB1161" s="43"/>
      <c r="AC1161" s="8"/>
    </row>
    <row r="1162" spans="5:29" x14ac:dyDescent="0.3">
      <c r="E1162" s="24"/>
      <c r="F1162" s="24"/>
      <c r="G1162" s="24"/>
      <c r="H1162" s="43"/>
      <c r="I1162" s="8"/>
      <c r="M1162" s="43"/>
      <c r="O1162" s="25"/>
      <c r="P1162" s="24"/>
      <c r="Q1162" s="24"/>
      <c r="R1162" s="43"/>
      <c r="S1162" s="8"/>
      <c r="W1162" s="43"/>
      <c r="Y1162" s="25"/>
      <c r="Z1162" s="24"/>
      <c r="AA1162" s="24"/>
      <c r="AB1162" s="43"/>
      <c r="AC1162" s="8"/>
    </row>
    <row r="1163" spans="5:29" x14ac:dyDescent="0.3">
      <c r="E1163" s="24"/>
      <c r="F1163" s="24"/>
      <c r="G1163" s="24"/>
      <c r="H1163" s="43"/>
      <c r="I1163" s="8"/>
      <c r="M1163" s="43"/>
      <c r="O1163" s="25"/>
      <c r="P1163" s="24"/>
      <c r="Q1163" s="24"/>
      <c r="R1163" s="43"/>
      <c r="S1163" s="8"/>
      <c r="W1163" s="43"/>
      <c r="Y1163" s="25"/>
      <c r="Z1163" s="24"/>
      <c r="AA1163" s="24"/>
      <c r="AB1163" s="43"/>
      <c r="AC1163" s="8"/>
    </row>
    <row r="1164" spans="5:29" x14ac:dyDescent="0.3">
      <c r="E1164" s="24"/>
      <c r="F1164" s="24"/>
      <c r="G1164" s="24"/>
      <c r="H1164" s="43"/>
      <c r="I1164" s="8"/>
      <c r="M1164" s="43"/>
      <c r="O1164" s="25"/>
      <c r="P1164" s="24"/>
      <c r="Q1164" s="24"/>
      <c r="R1164" s="43"/>
      <c r="S1164" s="8"/>
      <c r="W1164" s="43"/>
      <c r="Y1164" s="25"/>
      <c r="Z1164" s="24"/>
      <c r="AA1164" s="24"/>
      <c r="AB1164" s="43"/>
      <c r="AC1164" s="8"/>
    </row>
    <row r="1165" spans="5:29" x14ac:dyDescent="0.3">
      <c r="E1165" s="24"/>
      <c r="F1165" s="24"/>
      <c r="G1165" s="24"/>
      <c r="H1165" s="43"/>
      <c r="I1165" s="8"/>
      <c r="M1165" s="43"/>
      <c r="O1165" s="25"/>
      <c r="P1165" s="24"/>
      <c r="Q1165" s="24"/>
      <c r="R1165" s="43"/>
      <c r="S1165" s="8"/>
      <c r="W1165" s="43"/>
      <c r="Y1165" s="25"/>
      <c r="Z1165" s="24"/>
      <c r="AA1165" s="24"/>
      <c r="AB1165" s="43"/>
      <c r="AC1165" s="8"/>
    </row>
    <row r="1166" spans="5:29" x14ac:dyDescent="0.3">
      <c r="E1166" s="24"/>
      <c r="F1166" s="24"/>
      <c r="G1166" s="24"/>
      <c r="H1166" s="43"/>
      <c r="I1166" s="8"/>
      <c r="M1166" s="43"/>
      <c r="O1166" s="25"/>
      <c r="P1166" s="24"/>
      <c r="Q1166" s="24"/>
      <c r="R1166" s="43"/>
      <c r="S1166" s="8"/>
      <c r="W1166" s="43"/>
      <c r="Y1166" s="25"/>
      <c r="Z1166" s="24"/>
      <c r="AA1166" s="24"/>
      <c r="AB1166" s="43"/>
      <c r="AC1166" s="8"/>
    </row>
    <row r="1167" spans="5:29" x14ac:dyDescent="0.3">
      <c r="E1167" s="24"/>
      <c r="F1167" s="24"/>
      <c r="G1167" s="24"/>
      <c r="H1167" s="43"/>
      <c r="I1167" s="8"/>
      <c r="M1167" s="43"/>
      <c r="O1167" s="25"/>
      <c r="P1167" s="24"/>
      <c r="Q1167" s="24"/>
      <c r="R1167" s="43"/>
      <c r="S1167" s="8"/>
      <c r="W1167" s="43"/>
      <c r="Y1167" s="25"/>
      <c r="Z1167" s="24"/>
      <c r="AA1167" s="24"/>
      <c r="AB1167" s="43"/>
      <c r="AC1167" s="8"/>
    </row>
    <row r="1168" spans="5:29" x14ac:dyDescent="0.3">
      <c r="E1168" s="24"/>
      <c r="F1168" s="24"/>
      <c r="G1168" s="24"/>
      <c r="H1168" s="43"/>
      <c r="I1168" s="8"/>
      <c r="M1168" s="43"/>
      <c r="O1168" s="25"/>
      <c r="P1168" s="24"/>
      <c r="Q1168" s="24"/>
      <c r="R1168" s="43"/>
      <c r="S1168" s="8"/>
      <c r="W1168" s="43"/>
      <c r="Y1168" s="25"/>
      <c r="Z1168" s="24"/>
      <c r="AA1168" s="24"/>
      <c r="AB1168" s="43"/>
      <c r="AC1168" s="8"/>
    </row>
    <row r="1169" spans="5:29" x14ac:dyDescent="0.3">
      <c r="E1169" s="24"/>
      <c r="F1169" s="24"/>
      <c r="G1169" s="24"/>
      <c r="H1169" s="43"/>
      <c r="I1169" s="8"/>
      <c r="M1169" s="43"/>
      <c r="O1169" s="25"/>
      <c r="P1169" s="24"/>
      <c r="Q1169" s="24"/>
      <c r="R1169" s="43"/>
      <c r="S1169" s="8"/>
      <c r="W1169" s="43"/>
      <c r="Y1169" s="25"/>
      <c r="Z1169" s="24"/>
      <c r="AA1169" s="24"/>
      <c r="AB1169" s="43"/>
      <c r="AC1169" s="8"/>
    </row>
    <row r="1170" spans="5:29" x14ac:dyDescent="0.3">
      <c r="E1170" s="24"/>
      <c r="F1170" s="24"/>
      <c r="G1170" s="24"/>
      <c r="H1170" s="43"/>
      <c r="I1170" s="8"/>
      <c r="M1170" s="43"/>
      <c r="O1170" s="25"/>
      <c r="P1170" s="24"/>
      <c r="Q1170" s="24"/>
      <c r="R1170" s="43"/>
      <c r="S1170" s="8"/>
      <c r="W1170" s="43"/>
      <c r="Y1170" s="25"/>
      <c r="Z1170" s="24"/>
      <c r="AA1170" s="24"/>
      <c r="AB1170" s="43"/>
      <c r="AC1170" s="8"/>
    </row>
    <row r="1171" spans="5:29" x14ac:dyDescent="0.3">
      <c r="E1171" s="24"/>
      <c r="F1171" s="24"/>
      <c r="G1171" s="24"/>
      <c r="H1171" s="43"/>
      <c r="I1171" s="8"/>
      <c r="M1171" s="43"/>
      <c r="O1171" s="25"/>
      <c r="P1171" s="24"/>
      <c r="Q1171" s="24"/>
      <c r="R1171" s="43"/>
      <c r="S1171" s="8"/>
      <c r="W1171" s="43"/>
      <c r="Y1171" s="25"/>
      <c r="Z1171" s="24"/>
      <c r="AA1171" s="24"/>
      <c r="AB1171" s="43"/>
      <c r="AC1171" s="8"/>
    </row>
    <row r="1172" spans="5:29" x14ac:dyDescent="0.3">
      <c r="E1172" s="24"/>
      <c r="F1172" s="24"/>
      <c r="G1172" s="24"/>
      <c r="H1172" s="43"/>
      <c r="I1172" s="8"/>
      <c r="M1172" s="43"/>
      <c r="O1172" s="25"/>
      <c r="P1172" s="24"/>
      <c r="Q1172" s="24"/>
      <c r="R1172" s="43"/>
      <c r="S1172" s="8"/>
      <c r="W1172" s="43"/>
      <c r="Y1172" s="25"/>
      <c r="Z1172" s="24"/>
      <c r="AA1172" s="24"/>
      <c r="AB1172" s="43"/>
      <c r="AC1172" s="8"/>
    </row>
    <row r="1173" spans="5:29" x14ac:dyDescent="0.3">
      <c r="E1173" s="24"/>
      <c r="F1173" s="24"/>
      <c r="G1173" s="24"/>
      <c r="H1173" s="43"/>
      <c r="I1173" s="8"/>
      <c r="M1173" s="43"/>
      <c r="O1173" s="25"/>
      <c r="P1173" s="24"/>
      <c r="Q1173" s="24"/>
      <c r="R1173" s="43"/>
      <c r="S1173" s="8"/>
      <c r="W1173" s="43"/>
      <c r="Y1173" s="25"/>
      <c r="Z1173" s="24"/>
      <c r="AA1173" s="24"/>
      <c r="AB1173" s="43"/>
      <c r="AC1173" s="8"/>
    </row>
    <row r="1174" spans="5:29" x14ac:dyDescent="0.3">
      <c r="E1174" s="24"/>
      <c r="F1174" s="24"/>
      <c r="G1174" s="24"/>
      <c r="H1174" s="43"/>
      <c r="I1174" s="8"/>
      <c r="M1174" s="43"/>
      <c r="O1174" s="25"/>
      <c r="P1174" s="24"/>
      <c r="Q1174" s="24"/>
      <c r="R1174" s="43"/>
      <c r="S1174" s="8"/>
      <c r="W1174" s="43"/>
      <c r="Y1174" s="25"/>
      <c r="Z1174" s="24"/>
      <c r="AA1174" s="24"/>
      <c r="AB1174" s="43"/>
      <c r="AC1174" s="8"/>
    </row>
    <row r="1175" spans="5:29" x14ac:dyDescent="0.3">
      <c r="E1175" s="24"/>
      <c r="F1175" s="24"/>
      <c r="G1175" s="24"/>
      <c r="H1175" s="43"/>
      <c r="I1175" s="8"/>
      <c r="M1175" s="43"/>
      <c r="O1175" s="25"/>
      <c r="P1175" s="24"/>
      <c r="Q1175" s="24"/>
      <c r="R1175" s="43"/>
      <c r="S1175" s="8"/>
      <c r="W1175" s="43"/>
      <c r="Y1175" s="25"/>
      <c r="Z1175" s="24"/>
      <c r="AA1175" s="24"/>
      <c r="AB1175" s="43"/>
      <c r="AC1175" s="8"/>
    </row>
    <row r="1176" spans="5:29" x14ac:dyDescent="0.3">
      <c r="E1176" s="24"/>
      <c r="F1176" s="24"/>
      <c r="G1176" s="24"/>
      <c r="H1176" s="43"/>
      <c r="I1176" s="8"/>
      <c r="M1176" s="43"/>
      <c r="O1176" s="25"/>
      <c r="P1176" s="24"/>
      <c r="Q1176" s="24"/>
      <c r="R1176" s="43"/>
      <c r="S1176" s="8"/>
      <c r="W1176" s="43"/>
      <c r="Y1176" s="25"/>
      <c r="Z1176" s="24"/>
      <c r="AA1176" s="24"/>
      <c r="AB1176" s="43"/>
      <c r="AC1176" s="8"/>
    </row>
    <row r="1177" spans="5:29" x14ac:dyDescent="0.3">
      <c r="E1177" s="24"/>
      <c r="F1177" s="24"/>
      <c r="G1177" s="24"/>
      <c r="H1177" s="43"/>
      <c r="I1177" s="8"/>
      <c r="M1177" s="43"/>
      <c r="O1177" s="25"/>
      <c r="P1177" s="24"/>
      <c r="Q1177" s="24"/>
      <c r="R1177" s="43"/>
      <c r="S1177" s="8"/>
      <c r="W1177" s="43"/>
      <c r="Y1177" s="25"/>
      <c r="Z1177" s="24"/>
      <c r="AA1177" s="24"/>
      <c r="AB1177" s="43"/>
      <c r="AC1177" s="8"/>
    </row>
    <row r="1178" spans="5:29" x14ac:dyDescent="0.3">
      <c r="E1178" s="24"/>
      <c r="F1178" s="24"/>
      <c r="G1178" s="24"/>
      <c r="H1178" s="43"/>
      <c r="I1178" s="8"/>
      <c r="M1178" s="43"/>
      <c r="O1178" s="25"/>
      <c r="P1178" s="24"/>
      <c r="Q1178" s="24"/>
      <c r="R1178" s="43"/>
      <c r="S1178" s="8"/>
      <c r="W1178" s="43"/>
      <c r="Y1178" s="25"/>
      <c r="Z1178" s="24"/>
      <c r="AA1178" s="24"/>
      <c r="AB1178" s="43"/>
      <c r="AC1178" s="8"/>
    </row>
    <row r="1179" spans="5:29" x14ac:dyDescent="0.3">
      <c r="E1179" s="24"/>
      <c r="F1179" s="24"/>
      <c r="G1179" s="24"/>
      <c r="H1179" s="43"/>
      <c r="I1179" s="8"/>
      <c r="M1179" s="43"/>
      <c r="O1179" s="25"/>
      <c r="P1179" s="24"/>
      <c r="Q1179" s="24"/>
      <c r="R1179" s="43"/>
      <c r="S1179" s="8"/>
      <c r="W1179" s="43"/>
      <c r="Y1179" s="25"/>
      <c r="Z1179" s="24"/>
      <c r="AA1179" s="24"/>
      <c r="AB1179" s="43"/>
      <c r="AC1179" s="8"/>
    </row>
    <row r="1180" spans="5:29" x14ac:dyDescent="0.3">
      <c r="E1180" s="24"/>
      <c r="F1180" s="24"/>
      <c r="G1180" s="24"/>
      <c r="H1180" s="43"/>
      <c r="I1180" s="8"/>
      <c r="M1180" s="43"/>
      <c r="O1180" s="25"/>
      <c r="P1180" s="24"/>
      <c r="Q1180" s="24"/>
      <c r="R1180" s="43"/>
      <c r="S1180" s="8"/>
      <c r="W1180" s="43"/>
      <c r="Y1180" s="25"/>
      <c r="Z1180" s="24"/>
      <c r="AA1180" s="24"/>
      <c r="AB1180" s="43"/>
      <c r="AC1180" s="8"/>
    </row>
    <row r="1181" spans="5:29" x14ac:dyDescent="0.3">
      <c r="E1181" s="24"/>
      <c r="F1181" s="24"/>
      <c r="G1181" s="24"/>
      <c r="H1181" s="43"/>
      <c r="I1181" s="8"/>
      <c r="M1181" s="43"/>
      <c r="O1181" s="25"/>
      <c r="P1181" s="24"/>
      <c r="Q1181" s="24"/>
      <c r="R1181" s="43"/>
      <c r="S1181" s="8"/>
      <c r="W1181" s="43"/>
      <c r="Y1181" s="25"/>
      <c r="Z1181" s="24"/>
      <c r="AA1181" s="24"/>
      <c r="AB1181" s="43"/>
      <c r="AC1181" s="8"/>
    </row>
    <row r="1182" spans="5:29" x14ac:dyDescent="0.3">
      <c r="E1182" s="24"/>
      <c r="F1182" s="24"/>
      <c r="G1182" s="24"/>
      <c r="H1182" s="43"/>
      <c r="I1182" s="8"/>
      <c r="M1182" s="43"/>
      <c r="O1182" s="25"/>
      <c r="P1182" s="24"/>
      <c r="Q1182" s="24"/>
      <c r="R1182" s="43"/>
      <c r="S1182" s="8"/>
      <c r="W1182" s="43"/>
      <c r="Y1182" s="25"/>
      <c r="Z1182" s="24"/>
      <c r="AA1182" s="24"/>
      <c r="AB1182" s="43"/>
      <c r="AC1182" s="8"/>
    </row>
    <row r="1183" spans="5:29" x14ac:dyDescent="0.3">
      <c r="E1183" s="24"/>
      <c r="F1183" s="24"/>
      <c r="G1183" s="24"/>
      <c r="H1183" s="43"/>
      <c r="I1183" s="8"/>
      <c r="M1183" s="43"/>
      <c r="O1183" s="25"/>
      <c r="P1183" s="24"/>
      <c r="Q1183" s="24"/>
      <c r="R1183" s="43"/>
      <c r="S1183" s="8"/>
      <c r="W1183" s="43"/>
      <c r="Y1183" s="25"/>
      <c r="Z1183" s="24"/>
      <c r="AA1183" s="24"/>
      <c r="AB1183" s="43"/>
      <c r="AC1183" s="8"/>
    </row>
    <row r="1184" spans="5:29" x14ac:dyDescent="0.3">
      <c r="E1184" s="24"/>
      <c r="F1184" s="24"/>
      <c r="G1184" s="24"/>
      <c r="H1184" s="43"/>
      <c r="I1184" s="8"/>
      <c r="M1184" s="43"/>
      <c r="O1184" s="25"/>
      <c r="P1184" s="24"/>
      <c r="Q1184" s="24"/>
      <c r="R1184" s="43"/>
      <c r="S1184" s="8"/>
      <c r="W1184" s="43"/>
      <c r="Y1184" s="25"/>
      <c r="Z1184" s="24"/>
      <c r="AA1184" s="24"/>
      <c r="AB1184" s="43"/>
      <c r="AC1184" s="8"/>
    </row>
    <row r="1185" spans="5:29" x14ac:dyDescent="0.3">
      <c r="E1185" s="24"/>
      <c r="F1185" s="24"/>
      <c r="G1185" s="24"/>
      <c r="H1185" s="43"/>
      <c r="I1185" s="8"/>
      <c r="M1185" s="43"/>
      <c r="O1185" s="25"/>
      <c r="P1185" s="24"/>
      <c r="Q1185" s="24"/>
      <c r="R1185" s="43"/>
      <c r="S1185" s="8"/>
      <c r="W1185" s="43"/>
      <c r="Y1185" s="25"/>
      <c r="Z1185" s="24"/>
      <c r="AA1185" s="24"/>
      <c r="AB1185" s="43"/>
      <c r="AC1185" s="8"/>
    </row>
    <row r="1186" spans="5:29" x14ac:dyDescent="0.3">
      <c r="E1186" s="24"/>
      <c r="F1186" s="24"/>
      <c r="G1186" s="24"/>
      <c r="H1186" s="43"/>
      <c r="I1186" s="8"/>
      <c r="M1186" s="43"/>
      <c r="O1186" s="25"/>
      <c r="P1186" s="24"/>
      <c r="Q1186" s="24"/>
      <c r="R1186" s="43"/>
      <c r="S1186" s="8"/>
      <c r="W1186" s="43"/>
      <c r="Y1186" s="25"/>
      <c r="Z1186" s="24"/>
      <c r="AA1186" s="24"/>
      <c r="AB1186" s="43"/>
      <c r="AC1186" s="8"/>
    </row>
    <row r="1187" spans="5:29" x14ac:dyDescent="0.3">
      <c r="E1187" s="24"/>
      <c r="F1187" s="24"/>
      <c r="G1187" s="24"/>
      <c r="H1187" s="43"/>
      <c r="I1187" s="8"/>
      <c r="M1187" s="43"/>
      <c r="O1187" s="25"/>
      <c r="P1187" s="24"/>
      <c r="Q1187" s="24"/>
      <c r="R1187" s="43"/>
      <c r="S1187" s="8"/>
      <c r="W1187" s="43"/>
      <c r="Y1187" s="25"/>
      <c r="Z1187" s="24"/>
      <c r="AA1187" s="24"/>
      <c r="AB1187" s="43"/>
      <c r="AC1187" s="8"/>
    </row>
    <row r="1188" spans="5:29" x14ac:dyDescent="0.3">
      <c r="E1188" s="24"/>
      <c r="F1188" s="24"/>
      <c r="G1188" s="24"/>
      <c r="H1188" s="43"/>
      <c r="I1188" s="8"/>
      <c r="M1188" s="43"/>
      <c r="O1188" s="25"/>
      <c r="P1188" s="24"/>
      <c r="Q1188" s="24"/>
      <c r="R1188" s="43"/>
      <c r="S1188" s="8"/>
      <c r="W1188" s="43"/>
      <c r="Y1188" s="25"/>
      <c r="Z1188" s="24"/>
      <c r="AA1188" s="24"/>
      <c r="AB1188" s="43"/>
      <c r="AC1188" s="8"/>
    </row>
    <row r="1189" spans="5:29" x14ac:dyDescent="0.3">
      <c r="E1189" s="24"/>
      <c r="F1189" s="24"/>
      <c r="G1189" s="24"/>
      <c r="H1189" s="43"/>
      <c r="I1189" s="8"/>
      <c r="M1189" s="43"/>
      <c r="O1189" s="25"/>
      <c r="P1189" s="24"/>
      <c r="Q1189" s="24"/>
      <c r="R1189" s="43"/>
      <c r="S1189" s="8"/>
      <c r="W1189" s="43"/>
      <c r="Y1189" s="25"/>
      <c r="Z1189" s="24"/>
      <c r="AA1189" s="24"/>
      <c r="AB1189" s="43"/>
      <c r="AC1189" s="8"/>
    </row>
    <row r="1190" spans="5:29" x14ac:dyDescent="0.3">
      <c r="E1190" s="24"/>
      <c r="F1190" s="24"/>
      <c r="G1190" s="24"/>
      <c r="H1190" s="43"/>
      <c r="I1190" s="8"/>
      <c r="M1190" s="43"/>
      <c r="O1190" s="25"/>
      <c r="P1190" s="24"/>
      <c r="Q1190" s="24"/>
      <c r="R1190" s="43"/>
      <c r="S1190" s="8"/>
      <c r="W1190" s="43"/>
      <c r="Y1190" s="25"/>
      <c r="Z1190" s="24"/>
      <c r="AA1190" s="24"/>
      <c r="AB1190" s="43"/>
      <c r="AC1190" s="8"/>
    </row>
    <row r="1191" spans="5:29" x14ac:dyDescent="0.3">
      <c r="E1191" s="24"/>
      <c r="F1191" s="24"/>
      <c r="G1191" s="24"/>
      <c r="H1191" s="43"/>
      <c r="I1191" s="8"/>
      <c r="M1191" s="43"/>
      <c r="O1191" s="25"/>
      <c r="P1191" s="24"/>
      <c r="Q1191" s="24"/>
      <c r="R1191" s="43"/>
      <c r="S1191" s="8"/>
      <c r="W1191" s="43"/>
      <c r="Y1191" s="25"/>
      <c r="Z1191" s="24"/>
      <c r="AA1191" s="24"/>
      <c r="AB1191" s="43"/>
      <c r="AC1191" s="8"/>
    </row>
    <row r="1192" spans="5:29" x14ac:dyDescent="0.3">
      <c r="E1192" s="24"/>
      <c r="F1192" s="24"/>
      <c r="G1192" s="24"/>
      <c r="H1192" s="43"/>
      <c r="I1192" s="8"/>
      <c r="M1192" s="43"/>
      <c r="O1192" s="25"/>
      <c r="P1192" s="24"/>
      <c r="Q1192" s="24"/>
      <c r="R1192" s="43"/>
      <c r="S1192" s="8"/>
      <c r="W1192" s="43"/>
      <c r="Y1192" s="25"/>
      <c r="Z1192" s="24"/>
      <c r="AA1192" s="24"/>
      <c r="AB1192" s="43"/>
      <c r="AC1192" s="8"/>
    </row>
    <row r="1193" spans="5:29" x14ac:dyDescent="0.3">
      <c r="E1193" s="24"/>
      <c r="F1193" s="24"/>
      <c r="G1193" s="24"/>
      <c r="H1193" s="43"/>
      <c r="I1193" s="8"/>
      <c r="M1193" s="43"/>
      <c r="O1193" s="25"/>
      <c r="P1193" s="24"/>
      <c r="Q1193" s="24"/>
      <c r="R1193" s="43"/>
      <c r="S1193" s="8"/>
      <c r="W1193" s="43"/>
      <c r="Y1193" s="25"/>
      <c r="Z1193" s="24"/>
      <c r="AA1193" s="24"/>
      <c r="AB1193" s="43"/>
      <c r="AC1193" s="8"/>
    </row>
    <row r="1194" spans="5:29" x14ac:dyDescent="0.3">
      <c r="E1194" s="24"/>
      <c r="F1194" s="24"/>
      <c r="G1194" s="24"/>
      <c r="H1194" s="43"/>
      <c r="I1194" s="8"/>
      <c r="M1194" s="43"/>
      <c r="O1194" s="25"/>
      <c r="P1194" s="24"/>
      <c r="Q1194" s="24"/>
      <c r="R1194" s="43"/>
      <c r="S1194" s="8"/>
      <c r="W1194" s="43"/>
      <c r="Y1194" s="25"/>
      <c r="Z1194" s="24"/>
      <c r="AA1194" s="24"/>
      <c r="AB1194" s="43"/>
      <c r="AC1194" s="8"/>
    </row>
    <row r="1195" spans="5:29" x14ac:dyDescent="0.3">
      <c r="E1195" s="24"/>
      <c r="F1195" s="24"/>
      <c r="G1195" s="24"/>
      <c r="H1195" s="43"/>
      <c r="I1195" s="8"/>
      <c r="M1195" s="43"/>
      <c r="O1195" s="25"/>
      <c r="P1195" s="24"/>
      <c r="Q1195" s="24"/>
      <c r="R1195" s="43"/>
      <c r="S1195" s="8"/>
      <c r="W1195" s="43"/>
      <c r="Y1195" s="25"/>
      <c r="Z1195" s="24"/>
      <c r="AA1195" s="24"/>
      <c r="AB1195" s="43"/>
      <c r="AC1195" s="8"/>
    </row>
    <row r="1196" spans="5:29" x14ac:dyDescent="0.3">
      <c r="E1196" s="24"/>
      <c r="F1196" s="24"/>
      <c r="G1196" s="24"/>
      <c r="H1196" s="43"/>
      <c r="I1196" s="8"/>
      <c r="M1196" s="43"/>
      <c r="O1196" s="25"/>
      <c r="P1196" s="24"/>
      <c r="Q1196" s="24"/>
      <c r="R1196" s="43"/>
      <c r="S1196" s="8"/>
      <c r="W1196" s="43"/>
      <c r="Y1196" s="25"/>
      <c r="Z1196" s="24"/>
      <c r="AA1196" s="24"/>
      <c r="AB1196" s="43"/>
      <c r="AC1196" s="8"/>
    </row>
    <row r="1197" spans="5:29" x14ac:dyDescent="0.3">
      <c r="E1197" s="24"/>
      <c r="F1197" s="24"/>
      <c r="G1197" s="24"/>
      <c r="H1197" s="43"/>
      <c r="I1197" s="8"/>
      <c r="M1197" s="43"/>
      <c r="O1197" s="25"/>
      <c r="P1197" s="24"/>
      <c r="Q1197" s="24"/>
      <c r="R1197" s="43"/>
      <c r="S1197" s="8"/>
      <c r="W1197" s="43"/>
      <c r="Y1197" s="25"/>
      <c r="Z1197" s="24"/>
      <c r="AA1197" s="24"/>
      <c r="AB1197" s="43"/>
      <c r="AC1197" s="8"/>
    </row>
    <row r="1198" spans="5:29" x14ac:dyDescent="0.3">
      <c r="E1198" s="24"/>
      <c r="F1198" s="24"/>
      <c r="G1198" s="24"/>
      <c r="H1198" s="43"/>
      <c r="I1198" s="8"/>
      <c r="M1198" s="43"/>
      <c r="O1198" s="25"/>
      <c r="P1198" s="24"/>
      <c r="Q1198" s="24"/>
      <c r="R1198" s="43"/>
      <c r="S1198" s="8"/>
      <c r="W1198" s="43"/>
      <c r="Y1198" s="25"/>
      <c r="Z1198" s="24"/>
      <c r="AA1198" s="24"/>
      <c r="AB1198" s="43"/>
      <c r="AC1198" s="8"/>
    </row>
    <row r="1199" spans="5:29" x14ac:dyDescent="0.3">
      <c r="E1199" s="24"/>
      <c r="F1199" s="24"/>
      <c r="G1199" s="24"/>
      <c r="H1199" s="43"/>
      <c r="I1199" s="8"/>
      <c r="M1199" s="43"/>
      <c r="O1199" s="25"/>
      <c r="P1199" s="24"/>
      <c r="Q1199" s="24"/>
      <c r="R1199" s="43"/>
      <c r="S1199" s="8"/>
      <c r="W1199" s="43"/>
      <c r="Y1199" s="25"/>
      <c r="Z1199" s="24"/>
      <c r="AA1199" s="24"/>
      <c r="AB1199" s="43"/>
      <c r="AC1199" s="8"/>
    </row>
    <row r="1200" spans="5:29" x14ac:dyDescent="0.3">
      <c r="E1200" s="24"/>
      <c r="F1200" s="24"/>
      <c r="G1200" s="24"/>
      <c r="H1200" s="43"/>
      <c r="I1200" s="8"/>
      <c r="M1200" s="43"/>
      <c r="O1200" s="25"/>
      <c r="P1200" s="24"/>
      <c r="Q1200" s="24"/>
      <c r="R1200" s="43"/>
      <c r="S1200" s="8"/>
      <c r="W1200" s="43"/>
      <c r="Y1200" s="25"/>
      <c r="Z1200" s="24"/>
      <c r="AA1200" s="24"/>
      <c r="AB1200" s="43"/>
      <c r="AC1200" s="8"/>
    </row>
    <row r="1201" spans="5:29" x14ac:dyDescent="0.3">
      <c r="E1201" s="24"/>
      <c r="F1201" s="24"/>
      <c r="G1201" s="24"/>
      <c r="H1201" s="43"/>
      <c r="I1201" s="8"/>
      <c r="M1201" s="43"/>
      <c r="O1201" s="25"/>
      <c r="P1201" s="24"/>
      <c r="Q1201" s="24"/>
      <c r="R1201" s="43"/>
      <c r="S1201" s="8"/>
      <c r="W1201" s="43"/>
      <c r="Y1201" s="25"/>
      <c r="Z1201" s="24"/>
      <c r="AA1201" s="24"/>
      <c r="AB1201" s="43"/>
      <c r="AC1201" s="8"/>
    </row>
    <row r="1202" spans="5:29" x14ac:dyDescent="0.3">
      <c r="E1202" s="24"/>
      <c r="F1202" s="24"/>
      <c r="G1202" s="24"/>
      <c r="H1202" s="43"/>
      <c r="I1202" s="8"/>
      <c r="M1202" s="43"/>
      <c r="O1202" s="25"/>
      <c r="P1202" s="24"/>
      <c r="Q1202" s="24"/>
      <c r="R1202" s="43"/>
      <c r="S1202" s="8"/>
      <c r="W1202" s="43"/>
      <c r="Y1202" s="25"/>
      <c r="Z1202" s="24"/>
      <c r="AA1202" s="24"/>
      <c r="AB1202" s="43"/>
      <c r="AC1202" s="8"/>
    </row>
    <row r="1203" spans="5:29" x14ac:dyDescent="0.3">
      <c r="E1203" s="24"/>
      <c r="F1203" s="24"/>
      <c r="G1203" s="24"/>
      <c r="H1203" s="43"/>
      <c r="I1203" s="8"/>
      <c r="M1203" s="43"/>
      <c r="O1203" s="25"/>
      <c r="P1203" s="24"/>
      <c r="Q1203" s="24"/>
      <c r="R1203" s="43"/>
      <c r="S1203" s="8"/>
      <c r="W1203" s="43"/>
      <c r="Y1203" s="25"/>
      <c r="Z1203" s="24"/>
      <c r="AA1203" s="24"/>
      <c r="AB1203" s="43"/>
      <c r="AC1203" s="8"/>
    </row>
    <row r="1204" spans="5:29" x14ac:dyDescent="0.3">
      <c r="E1204" s="24"/>
      <c r="F1204" s="24"/>
      <c r="G1204" s="24"/>
      <c r="H1204" s="43"/>
      <c r="I1204" s="8"/>
      <c r="M1204" s="43"/>
      <c r="O1204" s="25"/>
      <c r="P1204" s="24"/>
      <c r="Q1204" s="24"/>
      <c r="R1204" s="43"/>
      <c r="S1204" s="8"/>
      <c r="W1204" s="43"/>
      <c r="Y1204" s="25"/>
      <c r="Z1204" s="24"/>
      <c r="AA1204" s="24"/>
      <c r="AB1204" s="43"/>
      <c r="AC1204" s="8"/>
    </row>
    <row r="1205" spans="5:29" x14ac:dyDescent="0.3">
      <c r="E1205" s="24"/>
      <c r="F1205" s="24"/>
      <c r="G1205" s="24"/>
      <c r="H1205" s="43"/>
      <c r="I1205" s="8"/>
      <c r="M1205" s="43"/>
      <c r="O1205" s="25"/>
      <c r="P1205" s="24"/>
      <c r="Q1205" s="24"/>
      <c r="R1205" s="43"/>
      <c r="S1205" s="8"/>
      <c r="W1205" s="43"/>
      <c r="Y1205" s="25"/>
      <c r="Z1205" s="24"/>
      <c r="AA1205" s="24"/>
      <c r="AB1205" s="43"/>
      <c r="AC1205" s="8"/>
    </row>
    <row r="1206" spans="5:29" x14ac:dyDescent="0.3">
      <c r="E1206" s="24"/>
      <c r="F1206" s="24"/>
      <c r="G1206" s="24"/>
      <c r="H1206" s="43"/>
      <c r="I1206" s="8"/>
      <c r="M1206" s="43"/>
      <c r="O1206" s="25"/>
      <c r="P1206" s="24"/>
      <c r="Q1206" s="24"/>
      <c r="R1206" s="43"/>
      <c r="S1206" s="8"/>
      <c r="W1206" s="43"/>
      <c r="Y1206" s="25"/>
      <c r="Z1206" s="24"/>
      <c r="AA1206" s="24"/>
      <c r="AB1206" s="43"/>
      <c r="AC1206" s="8"/>
    </row>
    <row r="1207" spans="5:29" x14ac:dyDescent="0.3">
      <c r="E1207" s="24"/>
      <c r="F1207" s="24"/>
      <c r="G1207" s="24"/>
      <c r="H1207" s="43"/>
      <c r="I1207" s="8"/>
      <c r="M1207" s="43"/>
      <c r="O1207" s="25"/>
      <c r="P1207" s="24"/>
      <c r="Q1207" s="24"/>
      <c r="R1207" s="43"/>
      <c r="S1207" s="8"/>
      <c r="W1207" s="43"/>
      <c r="Y1207" s="25"/>
      <c r="Z1207" s="24"/>
      <c r="AA1207" s="24"/>
      <c r="AB1207" s="43"/>
      <c r="AC1207" s="8"/>
    </row>
    <row r="1208" spans="5:29" x14ac:dyDescent="0.3">
      <c r="E1208" s="24"/>
      <c r="F1208" s="24"/>
      <c r="G1208" s="24"/>
      <c r="H1208" s="43"/>
      <c r="I1208" s="8"/>
      <c r="M1208" s="43"/>
      <c r="O1208" s="25"/>
      <c r="P1208" s="24"/>
      <c r="Q1208" s="24"/>
      <c r="R1208" s="43"/>
      <c r="S1208" s="8"/>
      <c r="W1208" s="43"/>
      <c r="Y1208" s="25"/>
      <c r="Z1208" s="24"/>
      <c r="AA1208" s="24"/>
      <c r="AB1208" s="43"/>
      <c r="AC1208" s="8"/>
    </row>
    <row r="1209" spans="5:29" x14ac:dyDescent="0.3">
      <c r="E1209" s="24"/>
      <c r="F1209" s="24"/>
      <c r="G1209" s="24"/>
      <c r="H1209" s="43"/>
      <c r="I1209" s="8"/>
      <c r="M1209" s="43"/>
      <c r="O1209" s="25"/>
      <c r="P1209" s="24"/>
      <c r="Q1209" s="24"/>
      <c r="R1209" s="43"/>
      <c r="S1209" s="8"/>
      <c r="W1209" s="43"/>
      <c r="Y1209" s="25"/>
      <c r="Z1209" s="24"/>
      <c r="AA1209" s="24"/>
      <c r="AB1209" s="43"/>
      <c r="AC1209" s="8"/>
    </row>
    <row r="1210" spans="5:29" x14ac:dyDescent="0.3">
      <c r="E1210" s="24"/>
      <c r="F1210" s="24"/>
      <c r="G1210" s="24"/>
      <c r="H1210" s="43"/>
      <c r="I1210" s="8"/>
      <c r="M1210" s="43"/>
      <c r="O1210" s="25"/>
      <c r="P1210" s="24"/>
      <c r="Q1210" s="24"/>
      <c r="R1210" s="43"/>
      <c r="S1210" s="8"/>
      <c r="W1210" s="43"/>
      <c r="Y1210" s="25"/>
      <c r="Z1210" s="24"/>
      <c r="AA1210" s="24"/>
      <c r="AB1210" s="43"/>
      <c r="AC1210" s="8"/>
    </row>
    <row r="1211" spans="5:29" x14ac:dyDescent="0.3">
      <c r="E1211" s="24"/>
      <c r="F1211" s="24"/>
      <c r="G1211" s="24"/>
      <c r="H1211" s="43"/>
      <c r="I1211" s="8"/>
      <c r="M1211" s="43"/>
      <c r="O1211" s="25"/>
      <c r="P1211" s="24"/>
      <c r="Q1211" s="24"/>
      <c r="R1211" s="43"/>
      <c r="S1211" s="8"/>
      <c r="W1211" s="43"/>
      <c r="Y1211" s="25"/>
      <c r="Z1211" s="24"/>
      <c r="AA1211" s="24"/>
      <c r="AB1211" s="43"/>
      <c r="AC1211" s="8"/>
    </row>
    <row r="1212" spans="5:29" x14ac:dyDescent="0.3">
      <c r="E1212" s="24"/>
      <c r="F1212" s="24"/>
      <c r="G1212" s="24"/>
      <c r="H1212" s="43"/>
      <c r="I1212" s="8"/>
      <c r="M1212" s="43"/>
      <c r="O1212" s="25"/>
      <c r="P1212" s="24"/>
      <c r="Q1212" s="24"/>
      <c r="R1212" s="43"/>
      <c r="S1212" s="8"/>
      <c r="W1212" s="43"/>
      <c r="Y1212" s="25"/>
      <c r="Z1212" s="24"/>
      <c r="AA1212" s="24"/>
      <c r="AB1212" s="43"/>
      <c r="AC1212" s="8"/>
    </row>
    <row r="1213" spans="5:29" x14ac:dyDescent="0.3">
      <c r="E1213" s="24"/>
      <c r="F1213" s="24"/>
      <c r="G1213" s="24"/>
      <c r="H1213" s="43"/>
      <c r="I1213" s="8"/>
      <c r="M1213" s="43"/>
      <c r="O1213" s="25"/>
      <c r="P1213" s="24"/>
      <c r="Q1213" s="24"/>
      <c r="R1213" s="43"/>
      <c r="S1213" s="8"/>
      <c r="W1213" s="43"/>
      <c r="Y1213" s="25"/>
      <c r="Z1213" s="24"/>
      <c r="AA1213" s="24"/>
      <c r="AB1213" s="43"/>
      <c r="AC1213" s="8"/>
    </row>
    <row r="1214" spans="5:29" x14ac:dyDescent="0.3">
      <c r="E1214" s="24"/>
      <c r="F1214" s="24"/>
      <c r="G1214" s="24"/>
      <c r="H1214" s="43"/>
      <c r="I1214" s="8"/>
      <c r="M1214" s="43"/>
      <c r="O1214" s="25"/>
      <c r="P1214" s="24"/>
      <c r="Q1214" s="24"/>
      <c r="R1214" s="43"/>
      <c r="S1214" s="8"/>
      <c r="W1214" s="43"/>
      <c r="Y1214" s="25"/>
      <c r="Z1214" s="24"/>
      <c r="AA1214" s="24"/>
      <c r="AB1214" s="43"/>
      <c r="AC1214" s="8"/>
    </row>
    <row r="1215" spans="5:29" x14ac:dyDescent="0.3">
      <c r="E1215" s="24"/>
      <c r="F1215" s="24"/>
      <c r="G1215" s="24"/>
      <c r="H1215" s="43"/>
      <c r="I1215" s="8"/>
      <c r="M1215" s="43"/>
      <c r="O1215" s="25"/>
      <c r="P1215" s="24"/>
      <c r="Q1215" s="24"/>
      <c r="R1215" s="43"/>
      <c r="S1215" s="8"/>
      <c r="W1215" s="43"/>
      <c r="Y1215" s="25"/>
      <c r="Z1215" s="24"/>
      <c r="AA1215" s="24"/>
      <c r="AB1215" s="43"/>
      <c r="AC1215" s="8"/>
    </row>
    <row r="1216" spans="5:29" x14ac:dyDescent="0.3">
      <c r="E1216" s="24"/>
      <c r="F1216" s="24"/>
      <c r="G1216" s="24"/>
      <c r="H1216" s="43"/>
      <c r="I1216" s="8"/>
      <c r="M1216" s="43"/>
      <c r="O1216" s="25"/>
      <c r="P1216" s="24"/>
      <c r="Q1216" s="24"/>
      <c r="R1216" s="43"/>
      <c r="S1216" s="8"/>
      <c r="W1216" s="43"/>
      <c r="Y1216" s="25"/>
      <c r="Z1216" s="24"/>
      <c r="AA1216" s="24"/>
      <c r="AB1216" s="43"/>
      <c r="AC1216" s="8"/>
    </row>
    <row r="1217" spans="5:29" x14ac:dyDescent="0.3">
      <c r="E1217" s="24"/>
      <c r="F1217" s="24"/>
      <c r="G1217" s="24"/>
      <c r="H1217" s="43"/>
      <c r="I1217" s="8"/>
      <c r="M1217" s="43"/>
      <c r="O1217" s="25"/>
      <c r="P1217" s="24"/>
      <c r="Q1217" s="24"/>
      <c r="R1217" s="43"/>
      <c r="S1217" s="8"/>
      <c r="W1217" s="43"/>
      <c r="Y1217" s="25"/>
      <c r="Z1217" s="24"/>
      <c r="AA1217" s="24"/>
      <c r="AB1217" s="43"/>
      <c r="AC1217" s="8"/>
    </row>
    <row r="1218" spans="5:29" x14ac:dyDescent="0.3">
      <c r="E1218" s="24"/>
      <c r="F1218" s="24"/>
      <c r="G1218" s="24"/>
      <c r="H1218" s="43"/>
      <c r="I1218" s="8"/>
      <c r="M1218" s="43"/>
      <c r="O1218" s="25"/>
      <c r="P1218" s="24"/>
      <c r="Q1218" s="24"/>
      <c r="R1218" s="43"/>
      <c r="S1218" s="8"/>
      <c r="W1218" s="43"/>
      <c r="Y1218" s="25"/>
      <c r="Z1218" s="24"/>
      <c r="AA1218" s="24"/>
      <c r="AB1218" s="43"/>
      <c r="AC1218" s="8"/>
    </row>
    <row r="1219" spans="5:29" x14ac:dyDescent="0.3">
      <c r="E1219" s="24"/>
      <c r="F1219" s="24"/>
      <c r="G1219" s="24"/>
      <c r="H1219" s="43"/>
      <c r="I1219" s="8"/>
      <c r="M1219" s="43"/>
      <c r="O1219" s="25"/>
      <c r="P1219" s="24"/>
      <c r="Q1219" s="24"/>
      <c r="R1219" s="43"/>
      <c r="S1219" s="8"/>
      <c r="W1219" s="43"/>
      <c r="Y1219" s="25"/>
      <c r="Z1219" s="24"/>
      <c r="AA1219" s="24"/>
      <c r="AB1219" s="43"/>
      <c r="AC1219" s="8"/>
    </row>
    <row r="1220" spans="5:29" x14ac:dyDescent="0.3">
      <c r="E1220" s="24"/>
      <c r="F1220" s="24"/>
      <c r="G1220" s="24"/>
      <c r="H1220" s="43"/>
      <c r="I1220" s="8"/>
      <c r="M1220" s="43"/>
      <c r="O1220" s="25"/>
      <c r="P1220" s="24"/>
      <c r="Q1220" s="24"/>
      <c r="R1220" s="43"/>
      <c r="S1220" s="8"/>
      <c r="W1220" s="43"/>
      <c r="Y1220" s="25"/>
      <c r="Z1220" s="24"/>
      <c r="AA1220" s="24"/>
      <c r="AB1220" s="43"/>
      <c r="AC1220" s="8"/>
    </row>
    <row r="1221" spans="5:29" x14ac:dyDescent="0.3">
      <c r="E1221" s="24"/>
      <c r="F1221" s="24"/>
      <c r="G1221" s="24"/>
      <c r="H1221" s="43"/>
      <c r="I1221" s="8"/>
      <c r="M1221" s="43"/>
      <c r="O1221" s="25"/>
      <c r="P1221" s="24"/>
      <c r="Q1221" s="24"/>
      <c r="R1221" s="43"/>
      <c r="S1221" s="8"/>
      <c r="W1221" s="43"/>
      <c r="Y1221" s="25"/>
      <c r="Z1221" s="24"/>
      <c r="AA1221" s="24"/>
      <c r="AB1221" s="43"/>
      <c r="AC1221" s="8"/>
    </row>
    <row r="1222" spans="5:29" x14ac:dyDescent="0.3">
      <c r="E1222" s="24"/>
      <c r="F1222" s="24"/>
      <c r="G1222" s="24"/>
      <c r="H1222" s="43"/>
      <c r="I1222" s="8"/>
      <c r="M1222" s="43"/>
      <c r="O1222" s="25"/>
      <c r="P1222" s="24"/>
      <c r="Q1222" s="24"/>
      <c r="R1222" s="43"/>
      <c r="S1222" s="8"/>
      <c r="W1222" s="43"/>
      <c r="Y1222" s="25"/>
      <c r="Z1222" s="24"/>
      <c r="AA1222" s="24"/>
      <c r="AB1222" s="43"/>
      <c r="AC1222" s="8"/>
    </row>
    <row r="1223" spans="5:29" x14ac:dyDescent="0.3">
      <c r="E1223" s="24"/>
      <c r="F1223" s="24"/>
      <c r="G1223" s="24"/>
      <c r="H1223" s="43"/>
      <c r="I1223" s="8"/>
      <c r="M1223" s="43"/>
      <c r="O1223" s="25"/>
      <c r="P1223" s="24"/>
      <c r="Q1223" s="24"/>
      <c r="R1223" s="43"/>
      <c r="S1223" s="8"/>
      <c r="W1223" s="43"/>
      <c r="Y1223" s="25"/>
      <c r="Z1223" s="24"/>
      <c r="AA1223" s="24"/>
      <c r="AB1223" s="43"/>
      <c r="AC1223" s="8"/>
    </row>
    <row r="1224" spans="5:29" x14ac:dyDescent="0.3">
      <c r="E1224" s="24"/>
      <c r="F1224" s="24"/>
      <c r="G1224" s="24"/>
      <c r="H1224" s="43"/>
      <c r="I1224" s="8"/>
      <c r="M1224" s="43"/>
      <c r="O1224" s="25"/>
      <c r="P1224" s="24"/>
      <c r="Q1224" s="24"/>
      <c r="R1224" s="43"/>
      <c r="S1224" s="8"/>
      <c r="W1224" s="43"/>
      <c r="Y1224" s="25"/>
      <c r="Z1224" s="24"/>
      <c r="AA1224" s="24"/>
      <c r="AB1224" s="43"/>
      <c r="AC1224" s="8"/>
    </row>
    <row r="1225" spans="5:29" x14ac:dyDescent="0.3">
      <c r="E1225" s="24"/>
      <c r="F1225" s="24"/>
      <c r="G1225" s="24"/>
      <c r="H1225" s="43"/>
      <c r="I1225" s="8"/>
      <c r="M1225" s="43"/>
      <c r="O1225" s="25"/>
      <c r="P1225" s="24"/>
      <c r="Q1225" s="24"/>
      <c r="R1225" s="43"/>
      <c r="S1225" s="8"/>
      <c r="W1225" s="43"/>
      <c r="Y1225" s="25"/>
      <c r="Z1225" s="24"/>
      <c r="AA1225" s="24"/>
      <c r="AB1225" s="43"/>
      <c r="AC1225" s="8"/>
    </row>
    <row r="1226" spans="5:29" x14ac:dyDescent="0.3">
      <c r="E1226" s="24"/>
      <c r="F1226" s="24"/>
      <c r="G1226" s="24"/>
      <c r="H1226" s="43"/>
      <c r="I1226" s="8"/>
      <c r="M1226" s="43"/>
      <c r="O1226" s="25"/>
      <c r="P1226" s="24"/>
      <c r="Q1226" s="24"/>
      <c r="R1226" s="43"/>
      <c r="S1226" s="8"/>
      <c r="W1226" s="43"/>
      <c r="Y1226" s="25"/>
      <c r="Z1226" s="24"/>
      <c r="AA1226" s="24"/>
      <c r="AB1226" s="43"/>
      <c r="AC1226" s="8"/>
    </row>
    <row r="1227" spans="5:29" x14ac:dyDescent="0.3">
      <c r="E1227" s="24"/>
      <c r="F1227" s="24"/>
      <c r="G1227" s="24"/>
      <c r="H1227" s="43"/>
      <c r="I1227" s="8"/>
      <c r="M1227" s="43"/>
      <c r="O1227" s="25"/>
      <c r="P1227" s="24"/>
      <c r="Q1227" s="24"/>
      <c r="R1227" s="43"/>
      <c r="S1227" s="8"/>
      <c r="W1227" s="43"/>
      <c r="Y1227" s="25"/>
      <c r="Z1227" s="24"/>
      <c r="AA1227" s="24"/>
      <c r="AB1227" s="43"/>
      <c r="AC1227" s="8"/>
    </row>
    <row r="1228" spans="5:29" x14ac:dyDescent="0.3">
      <c r="E1228" s="24"/>
      <c r="F1228" s="24"/>
      <c r="G1228" s="24"/>
      <c r="H1228" s="43"/>
      <c r="I1228" s="8"/>
      <c r="M1228" s="43"/>
      <c r="O1228" s="25"/>
      <c r="P1228" s="24"/>
      <c r="Q1228" s="24"/>
      <c r="R1228" s="43"/>
      <c r="S1228" s="8"/>
      <c r="W1228" s="43"/>
      <c r="Y1228" s="25"/>
      <c r="Z1228" s="24"/>
      <c r="AA1228" s="24"/>
      <c r="AB1228" s="43"/>
      <c r="AC1228" s="8"/>
    </row>
    <row r="1229" spans="5:29" x14ac:dyDescent="0.3">
      <c r="E1229" s="24"/>
      <c r="F1229" s="24"/>
      <c r="G1229" s="24"/>
      <c r="H1229" s="43"/>
      <c r="I1229" s="8"/>
      <c r="M1229" s="43"/>
      <c r="O1229" s="25"/>
      <c r="P1229" s="24"/>
      <c r="Q1229" s="24"/>
      <c r="R1229" s="43"/>
      <c r="S1229" s="8"/>
      <c r="W1229" s="43"/>
      <c r="Y1229" s="25"/>
      <c r="Z1229" s="24"/>
      <c r="AA1229" s="24"/>
      <c r="AB1229" s="43"/>
      <c r="AC1229" s="8"/>
    </row>
    <row r="1230" spans="5:29" x14ac:dyDescent="0.3">
      <c r="E1230" s="24"/>
      <c r="F1230" s="24"/>
      <c r="G1230" s="24"/>
      <c r="H1230" s="43"/>
      <c r="I1230" s="8"/>
      <c r="M1230" s="43"/>
      <c r="O1230" s="25"/>
      <c r="P1230" s="24"/>
      <c r="Q1230" s="24"/>
      <c r="R1230" s="43"/>
      <c r="S1230" s="8"/>
      <c r="W1230" s="43"/>
      <c r="Y1230" s="25"/>
      <c r="Z1230" s="24"/>
      <c r="AA1230" s="24"/>
      <c r="AB1230" s="43"/>
      <c r="AC1230" s="8"/>
    </row>
    <row r="1231" spans="5:29" x14ac:dyDescent="0.3">
      <c r="E1231" s="24"/>
      <c r="F1231" s="24"/>
      <c r="G1231" s="24"/>
      <c r="H1231" s="43"/>
      <c r="I1231" s="8"/>
      <c r="M1231" s="43"/>
      <c r="O1231" s="25"/>
      <c r="P1231" s="24"/>
      <c r="Q1231" s="24"/>
      <c r="R1231" s="43"/>
      <c r="S1231" s="8"/>
      <c r="W1231" s="43"/>
      <c r="Y1231" s="25"/>
      <c r="Z1231" s="24"/>
      <c r="AA1231" s="24"/>
      <c r="AB1231" s="43"/>
      <c r="AC1231" s="8"/>
    </row>
    <row r="1232" spans="5:29" x14ac:dyDescent="0.3">
      <c r="E1232" s="24"/>
      <c r="F1232" s="24"/>
      <c r="G1232" s="24"/>
      <c r="H1232" s="43"/>
      <c r="I1232" s="8"/>
      <c r="M1232" s="43"/>
      <c r="O1232" s="25"/>
      <c r="P1232" s="24"/>
      <c r="Q1232" s="24"/>
      <c r="R1232" s="43"/>
      <c r="S1232" s="8"/>
      <c r="W1232" s="43"/>
      <c r="Y1232" s="25"/>
      <c r="Z1232" s="24"/>
      <c r="AA1232" s="24"/>
      <c r="AB1232" s="43"/>
      <c r="AC1232" s="8"/>
    </row>
    <row r="1233" spans="5:29" x14ac:dyDescent="0.3">
      <c r="E1233" s="24"/>
      <c r="F1233" s="24"/>
      <c r="G1233" s="24"/>
      <c r="H1233" s="43"/>
      <c r="I1233" s="8"/>
      <c r="M1233" s="43"/>
      <c r="O1233" s="25"/>
      <c r="P1233" s="24"/>
      <c r="Q1233" s="24"/>
      <c r="R1233" s="43"/>
      <c r="S1233" s="8"/>
      <c r="W1233" s="43"/>
      <c r="Y1233" s="25"/>
      <c r="Z1233" s="24"/>
      <c r="AA1233" s="24"/>
      <c r="AB1233" s="43"/>
      <c r="AC1233" s="8"/>
    </row>
    <row r="1234" spans="5:29" x14ac:dyDescent="0.3">
      <c r="E1234" s="24"/>
      <c r="F1234" s="24"/>
      <c r="G1234" s="24"/>
      <c r="H1234" s="43"/>
      <c r="I1234" s="8"/>
      <c r="M1234" s="43"/>
      <c r="O1234" s="25"/>
      <c r="P1234" s="24"/>
      <c r="Q1234" s="24"/>
      <c r="R1234" s="43"/>
      <c r="S1234" s="8"/>
      <c r="W1234" s="43"/>
      <c r="Y1234" s="25"/>
      <c r="Z1234" s="24"/>
      <c r="AA1234" s="24"/>
      <c r="AB1234" s="43"/>
      <c r="AC1234" s="8"/>
    </row>
    <row r="1235" spans="5:29" x14ac:dyDescent="0.3">
      <c r="E1235" s="24"/>
      <c r="F1235" s="24"/>
      <c r="G1235" s="24"/>
      <c r="H1235" s="43"/>
      <c r="I1235" s="8"/>
      <c r="M1235" s="43"/>
      <c r="O1235" s="25"/>
      <c r="P1235" s="24"/>
      <c r="Q1235" s="24"/>
      <c r="R1235" s="43"/>
      <c r="S1235" s="8"/>
      <c r="W1235" s="43"/>
      <c r="Y1235" s="25"/>
      <c r="Z1235" s="24"/>
      <c r="AA1235" s="24"/>
      <c r="AB1235" s="43"/>
      <c r="AC1235" s="8"/>
    </row>
    <row r="1236" spans="5:29" x14ac:dyDescent="0.3">
      <c r="E1236" s="24"/>
      <c r="F1236" s="24"/>
      <c r="G1236" s="24"/>
      <c r="H1236" s="43"/>
      <c r="I1236" s="8"/>
      <c r="M1236" s="43"/>
      <c r="O1236" s="25"/>
      <c r="P1236" s="24"/>
      <c r="Q1236" s="24"/>
      <c r="R1236" s="43"/>
      <c r="S1236" s="8"/>
      <c r="W1236" s="43"/>
      <c r="Y1236" s="25"/>
      <c r="Z1236" s="24"/>
      <c r="AA1236" s="24"/>
      <c r="AB1236" s="43"/>
      <c r="AC1236" s="8"/>
    </row>
    <row r="1237" spans="5:29" x14ac:dyDescent="0.3">
      <c r="E1237" s="24"/>
      <c r="F1237" s="24"/>
      <c r="G1237" s="24"/>
      <c r="H1237" s="43"/>
      <c r="I1237" s="8"/>
      <c r="M1237" s="43"/>
      <c r="O1237" s="25"/>
      <c r="P1237" s="24"/>
      <c r="Q1237" s="24"/>
      <c r="R1237" s="43"/>
      <c r="S1237" s="8"/>
      <c r="W1237" s="43"/>
      <c r="Y1237" s="25"/>
      <c r="Z1237" s="24"/>
      <c r="AA1237" s="24"/>
      <c r="AB1237" s="43"/>
      <c r="AC1237" s="8"/>
    </row>
    <row r="1238" spans="5:29" x14ac:dyDescent="0.3">
      <c r="E1238" s="24"/>
      <c r="F1238" s="24"/>
      <c r="G1238" s="24"/>
      <c r="H1238" s="43"/>
      <c r="I1238" s="8"/>
      <c r="M1238" s="43"/>
      <c r="O1238" s="25"/>
      <c r="P1238" s="24"/>
      <c r="Q1238" s="24"/>
      <c r="R1238" s="43"/>
      <c r="S1238" s="8"/>
      <c r="W1238" s="43"/>
      <c r="Y1238" s="25"/>
      <c r="Z1238" s="24"/>
      <c r="AA1238" s="24"/>
      <c r="AB1238" s="43"/>
      <c r="AC1238" s="8"/>
    </row>
    <row r="1239" spans="5:29" x14ac:dyDescent="0.3">
      <c r="E1239" s="24"/>
      <c r="F1239" s="24"/>
      <c r="G1239" s="24"/>
      <c r="H1239" s="43"/>
      <c r="I1239" s="8"/>
      <c r="M1239" s="43"/>
      <c r="O1239" s="25"/>
      <c r="P1239" s="24"/>
      <c r="Q1239" s="24"/>
      <c r="R1239" s="43"/>
      <c r="S1239" s="8"/>
      <c r="W1239" s="43"/>
      <c r="Y1239" s="25"/>
      <c r="Z1239" s="24"/>
      <c r="AA1239" s="24"/>
      <c r="AB1239" s="43"/>
      <c r="AC1239" s="8"/>
    </row>
    <row r="1240" spans="5:29" x14ac:dyDescent="0.3">
      <c r="E1240" s="24"/>
      <c r="F1240" s="24"/>
      <c r="G1240" s="24"/>
      <c r="H1240" s="43"/>
      <c r="I1240" s="8"/>
      <c r="M1240" s="43"/>
      <c r="O1240" s="25"/>
      <c r="P1240" s="24"/>
      <c r="Q1240" s="24"/>
      <c r="R1240" s="43"/>
      <c r="S1240" s="8"/>
      <c r="W1240" s="43"/>
      <c r="Y1240" s="25"/>
      <c r="Z1240" s="24"/>
      <c r="AA1240" s="24"/>
      <c r="AB1240" s="43"/>
      <c r="AC1240" s="8"/>
    </row>
    <row r="1241" spans="5:29" x14ac:dyDescent="0.3">
      <c r="E1241" s="24"/>
      <c r="F1241" s="24"/>
      <c r="G1241" s="24"/>
      <c r="H1241" s="43"/>
      <c r="I1241" s="8"/>
      <c r="M1241" s="43"/>
      <c r="O1241" s="25"/>
      <c r="P1241" s="24"/>
      <c r="Q1241" s="24"/>
      <c r="R1241" s="43"/>
      <c r="S1241" s="8"/>
      <c r="W1241" s="43"/>
      <c r="Y1241" s="25"/>
      <c r="Z1241" s="24"/>
      <c r="AA1241" s="24"/>
      <c r="AB1241" s="43"/>
      <c r="AC1241" s="8"/>
    </row>
  </sheetData>
  <sheetProtection sheet="1" formatColumns="0" formatRows="0"/>
  <mergeCells count="75">
    <mergeCell ref="Y3:AC3"/>
    <mergeCell ref="Z75:AA75"/>
    <mergeCell ref="T4:U4"/>
    <mergeCell ref="Y4:Z4"/>
    <mergeCell ref="U57:V57"/>
    <mergeCell ref="U58:V58"/>
    <mergeCell ref="U59:V59"/>
    <mergeCell ref="U60:V60"/>
    <mergeCell ref="U61:V61"/>
    <mergeCell ref="U62:V62"/>
    <mergeCell ref="U63:V63"/>
    <mergeCell ref="U64:V64"/>
    <mergeCell ref="U65:V65"/>
    <mergeCell ref="Z57:AA57"/>
    <mergeCell ref="Z63:AA63"/>
    <mergeCell ref="Z65:AA65"/>
    <mergeCell ref="P57:Q57"/>
    <mergeCell ref="P58:Q58"/>
    <mergeCell ref="P59:Q59"/>
    <mergeCell ref="F57:G57"/>
    <mergeCell ref="F58:G58"/>
    <mergeCell ref="K57:L57"/>
    <mergeCell ref="K58:L58"/>
    <mergeCell ref="B39:C39"/>
    <mergeCell ref="B40:C40"/>
    <mergeCell ref="B41:C41"/>
    <mergeCell ref="T3:X3"/>
    <mergeCell ref="B42:C42"/>
    <mergeCell ref="E3:I3"/>
    <mergeCell ref="J3:N3"/>
    <mergeCell ref="O3:S3"/>
    <mergeCell ref="E4:F4"/>
    <mergeCell ref="J4:K4"/>
    <mergeCell ref="O4:P4"/>
    <mergeCell ref="P60:Q60"/>
    <mergeCell ref="P61:Q61"/>
    <mergeCell ref="K60:L60"/>
    <mergeCell ref="K61:L61"/>
    <mergeCell ref="F59:G59"/>
    <mergeCell ref="K59:L59"/>
    <mergeCell ref="A1:B1"/>
    <mergeCell ref="A2:C2"/>
    <mergeCell ref="J1:L1"/>
    <mergeCell ref="D2:L2"/>
    <mergeCell ref="C1:G1"/>
    <mergeCell ref="F65:G65"/>
    <mergeCell ref="F60:G60"/>
    <mergeCell ref="F61:G61"/>
    <mergeCell ref="F62:G62"/>
    <mergeCell ref="F63:G63"/>
    <mergeCell ref="F64:G64"/>
    <mergeCell ref="K65:L65"/>
    <mergeCell ref="P62:Q62"/>
    <mergeCell ref="P63:Q63"/>
    <mergeCell ref="P64:Q64"/>
    <mergeCell ref="P65:Q65"/>
    <mergeCell ref="K62:L62"/>
    <mergeCell ref="K63:L63"/>
    <mergeCell ref="K64:L64"/>
    <mergeCell ref="P66:Q66"/>
    <mergeCell ref="A77:AD77"/>
    <mergeCell ref="F75:G75"/>
    <mergeCell ref="K75:L75"/>
    <mergeCell ref="P75:Q75"/>
    <mergeCell ref="U66:V66"/>
    <mergeCell ref="F66:G66"/>
    <mergeCell ref="K66:L66"/>
    <mergeCell ref="U75:V75"/>
    <mergeCell ref="Z66:AA66"/>
    <mergeCell ref="Z64:AA64"/>
    <mergeCell ref="Z58:AA58"/>
    <mergeCell ref="Z59:AA59"/>
    <mergeCell ref="Z60:AA60"/>
    <mergeCell ref="Z61:AA61"/>
    <mergeCell ref="Z62:AA62"/>
  </mergeCells>
  <phoneticPr fontId="7" type="noConversion"/>
  <hyperlinks>
    <hyperlink ref="AF5" r:id="rId1" xr:uid="{EF0532B3-C60E-48F4-A3B9-E2DCCAE523F9}"/>
    <hyperlink ref="A36" r:id="rId2" location=":~:text=Fiscal%20Year-,Fringe%20Rate%C2%A0%C2%A0,-7/1/2025" xr:uid="{99F8807A-FE52-4AEC-8E0F-718BF1F14A6F}"/>
    <hyperlink ref="B68" r:id="rId3" location=":~:text=50%25-,Tuition,-Rates" xr:uid="{51DB613C-1ED5-4B82-9D63-4E8D46DB4A75}"/>
    <hyperlink ref="B69" r:id="rId4" location=":~:text=50%25-,Tuition,-Rates" xr:uid="{095807C8-052E-4478-A371-502D1DB71EF3}"/>
    <hyperlink ref="C75" r:id="rId5" location=":~:text=Facilities%20%26%20Administrative%20Cost%20(F%26A)%20Rates" xr:uid="{24951E60-9C4D-4018-A00C-A0260BF66139}"/>
  </hyperlinks>
  <pageMargins left="0.25" right="0.25" top="0.5" bottom="0.25" header="0.25" footer="0.25"/>
  <pageSetup scale="58" orientation="landscape" r:id="rId6"/>
  <ignoredErrors>
    <ignoredError sqref="L39 Q39 V39 AA39" unlockedFormula="1"/>
  </ignoredErrors>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7"/>
  <sheetViews>
    <sheetView topLeftCell="C1" workbookViewId="0">
      <selection activeCell="E4" sqref="E4"/>
    </sheetView>
  </sheetViews>
  <sheetFormatPr defaultColWidth="8.90625" defaultRowHeight="12.5" outlineLevelRow="1" outlineLevelCol="1" x14ac:dyDescent="0.25"/>
  <cols>
    <col min="1" max="1" width="15.36328125" style="5" hidden="1" customWidth="1" outlineLevel="1"/>
    <col min="2" max="2" width="14.54296875" style="5" hidden="1" customWidth="1" outlineLevel="1"/>
    <col min="3" max="3" width="9.6328125" style="5" customWidth="1" collapsed="1"/>
    <col min="4" max="4" width="26.54296875" style="5" customWidth="1"/>
    <col min="5" max="5" width="10.54296875" style="5" bestFit="1" customWidth="1"/>
    <col min="6" max="8" width="8.6328125" style="5" customWidth="1"/>
    <col min="9" max="9" width="8.90625" style="5"/>
    <col min="10" max="10" width="9.08984375" style="5" bestFit="1" customWidth="1"/>
    <col min="11" max="11" width="10.54296875" style="5" bestFit="1" customWidth="1"/>
    <col min="12" max="16" width="11.6328125" style="5" customWidth="1"/>
    <col min="17" max="16384" width="8.90625" style="5"/>
  </cols>
  <sheetData>
    <row r="1" spans="1:38" s="84" customFormat="1" ht="13" x14ac:dyDescent="0.3">
      <c r="A1" s="79"/>
      <c r="B1" s="80" t="s">
        <v>38</v>
      </c>
      <c r="C1" s="80" t="s">
        <v>111</v>
      </c>
      <c r="D1" s="79"/>
      <c r="E1" s="79"/>
      <c r="F1" s="81"/>
      <c r="G1" s="81"/>
      <c r="H1" s="82"/>
      <c r="I1" s="82"/>
      <c r="J1" s="330"/>
      <c r="K1" s="330"/>
      <c r="L1" s="83"/>
      <c r="O1" s="85"/>
      <c r="Q1" s="83"/>
      <c r="T1" s="85"/>
      <c r="V1" s="83"/>
      <c r="Y1" s="85"/>
      <c r="AA1" s="83"/>
      <c r="AB1" s="86"/>
      <c r="AD1" s="87"/>
      <c r="AE1" s="87"/>
      <c r="AF1" s="87"/>
      <c r="AG1" s="87"/>
      <c r="AH1" s="87"/>
      <c r="AI1" s="87"/>
      <c r="AJ1" s="87"/>
      <c r="AK1" s="87"/>
      <c r="AL1" s="87"/>
    </row>
    <row r="2" spans="1:38" s="84" customFormat="1" ht="13" outlineLevel="1" x14ac:dyDescent="0.3">
      <c r="A2" s="88"/>
      <c r="B2" s="80"/>
      <c r="C2" s="132" t="s">
        <v>31</v>
      </c>
      <c r="D2" s="89"/>
      <c r="E2" s="90" t="s">
        <v>32</v>
      </c>
      <c r="F2" s="91" t="s">
        <v>101</v>
      </c>
      <c r="G2" s="91" t="s">
        <v>102</v>
      </c>
      <c r="H2" s="91" t="s">
        <v>103</v>
      </c>
      <c r="I2" s="92"/>
      <c r="J2" s="331" t="s">
        <v>106</v>
      </c>
      <c r="K2" s="331"/>
      <c r="L2" s="93"/>
      <c r="M2" s="94"/>
      <c r="N2" s="94"/>
      <c r="O2" s="95"/>
      <c r="P2" s="94"/>
      <c r="Q2" s="83"/>
      <c r="T2" s="85"/>
      <c r="V2" s="83"/>
      <c r="Y2" s="85"/>
      <c r="AA2" s="83"/>
      <c r="AB2" s="86"/>
      <c r="AD2" s="87"/>
      <c r="AE2" s="87"/>
      <c r="AF2" s="87"/>
      <c r="AG2" s="87"/>
      <c r="AH2" s="87"/>
      <c r="AI2" s="87"/>
      <c r="AJ2" s="87"/>
      <c r="AK2" s="87"/>
      <c r="AL2" s="87"/>
    </row>
    <row r="3" spans="1:38" s="84" customFormat="1" ht="13" outlineLevel="1" x14ac:dyDescent="0.3">
      <c r="A3" s="88"/>
      <c r="B3" s="80"/>
      <c r="C3" s="96" t="s">
        <v>33</v>
      </c>
      <c r="D3" s="88"/>
      <c r="E3" s="97"/>
      <c r="F3" s="98"/>
      <c r="G3" s="98"/>
      <c r="H3" s="98"/>
      <c r="I3" s="82"/>
      <c r="J3" s="330"/>
      <c r="K3" s="330"/>
      <c r="L3" s="83"/>
      <c r="O3" s="85"/>
      <c r="Q3" s="83"/>
      <c r="T3" s="85"/>
      <c r="V3" s="83"/>
      <c r="Y3" s="85"/>
      <c r="AA3" s="83"/>
      <c r="AB3" s="86"/>
      <c r="AD3" s="87"/>
      <c r="AE3" s="87"/>
      <c r="AF3" s="87"/>
      <c r="AG3" s="87"/>
      <c r="AH3" s="87"/>
      <c r="AI3" s="87"/>
      <c r="AJ3" s="87"/>
      <c r="AK3" s="87"/>
      <c r="AL3" s="87"/>
    </row>
    <row r="4" spans="1:38" s="84" customFormat="1" ht="13" outlineLevel="1" x14ac:dyDescent="0.3">
      <c r="A4" s="88" t="s">
        <v>40</v>
      </c>
      <c r="B4" s="80"/>
      <c r="D4" s="79" t="s">
        <v>24</v>
      </c>
      <c r="E4" s="99"/>
      <c r="F4" s="100"/>
      <c r="G4" s="101">
        <v>1</v>
      </c>
      <c r="H4" s="101">
        <v>1</v>
      </c>
      <c r="I4" s="82"/>
      <c r="J4" s="330">
        <f>E4*G4*H4</f>
        <v>0</v>
      </c>
      <c r="K4" s="330"/>
      <c r="L4" s="83"/>
      <c r="O4" s="85"/>
      <c r="Q4" s="83"/>
      <c r="T4" s="85"/>
      <c r="V4" s="83"/>
      <c r="Y4" s="85"/>
      <c r="AA4" s="83"/>
      <c r="AB4" s="86"/>
      <c r="AD4" s="87"/>
      <c r="AE4" s="87"/>
      <c r="AF4" s="87"/>
      <c r="AG4" s="87"/>
      <c r="AH4" s="87"/>
      <c r="AI4" s="87"/>
      <c r="AJ4" s="87"/>
      <c r="AK4" s="87"/>
      <c r="AL4" s="87"/>
    </row>
    <row r="5" spans="1:38" s="84" customFormat="1" ht="13" outlineLevel="1" x14ac:dyDescent="0.3">
      <c r="A5" s="88" t="s">
        <v>40</v>
      </c>
      <c r="B5" s="80"/>
      <c r="D5" s="102" t="s">
        <v>34</v>
      </c>
      <c r="E5" s="99"/>
      <c r="F5" s="101"/>
      <c r="G5" s="101">
        <f t="shared" ref="G5:H9" si="0">G4</f>
        <v>1</v>
      </c>
      <c r="H5" s="101">
        <f t="shared" si="0"/>
        <v>1</v>
      </c>
      <c r="I5" s="82"/>
      <c r="J5" s="330">
        <f>E5*F5*G5*H5</f>
        <v>0</v>
      </c>
      <c r="K5" s="330"/>
      <c r="L5" s="83"/>
      <c r="O5" s="85"/>
      <c r="Q5" s="83"/>
      <c r="T5" s="85"/>
      <c r="V5" s="83"/>
      <c r="Y5" s="85"/>
      <c r="AA5" s="83"/>
      <c r="AB5" s="86"/>
      <c r="AD5" s="87"/>
      <c r="AE5" s="87"/>
      <c r="AF5" s="87"/>
      <c r="AG5" s="87"/>
      <c r="AH5" s="87"/>
      <c r="AI5" s="87"/>
      <c r="AJ5" s="87"/>
      <c r="AK5" s="87"/>
      <c r="AL5" s="87"/>
    </row>
    <row r="6" spans="1:38" s="84" customFormat="1" ht="13" outlineLevel="1" x14ac:dyDescent="0.3">
      <c r="A6" s="88" t="s">
        <v>40</v>
      </c>
      <c r="B6" s="80"/>
      <c r="D6" s="102" t="s">
        <v>104</v>
      </c>
      <c r="E6" s="99"/>
      <c r="F6" s="101"/>
      <c r="G6" s="101">
        <f t="shared" si="0"/>
        <v>1</v>
      </c>
      <c r="H6" s="101">
        <f t="shared" si="0"/>
        <v>1</v>
      </c>
      <c r="I6" s="82"/>
      <c r="J6" s="330">
        <f>E6*F6*G6*H6</f>
        <v>0</v>
      </c>
      <c r="K6" s="330"/>
      <c r="L6" s="83"/>
      <c r="O6" s="85"/>
      <c r="Q6" s="83"/>
      <c r="T6" s="85"/>
      <c r="V6" s="83"/>
      <c r="Y6" s="85"/>
      <c r="AA6" s="83"/>
      <c r="AB6" s="86"/>
      <c r="AD6" s="87"/>
      <c r="AE6" s="87"/>
      <c r="AF6" s="87"/>
      <c r="AG6" s="87"/>
      <c r="AH6" s="87"/>
      <c r="AI6" s="87"/>
      <c r="AJ6" s="87"/>
      <c r="AK6" s="87"/>
      <c r="AL6" s="87"/>
    </row>
    <row r="7" spans="1:38" s="84" customFormat="1" ht="13" outlineLevel="1" x14ac:dyDescent="0.3">
      <c r="A7" s="88" t="s">
        <v>40</v>
      </c>
      <c r="B7" s="80"/>
      <c r="D7" s="79" t="s">
        <v>35</v>
      </c>
      <c r="E7" s="99"/>
      <c r="F7" s="101"/>
      <c r="G7" s="101">
        <f>G6</f>
        <v>1</v>
      </c>
      <c r="H7" s="101">
        <f>H6</f>
        <v>1</v>
      </c>
      <c r="I7" s="82"/>
      <c r="J7" s="330">
        <f>E7*F7*G7*H7</f>
        <v>0</v>
      </c>
      <c r="K7" s="330"/>
      <c r="L7" s="83"/>
      <c r="O7" s="85"/>
      <c r="Q7" s="83"/>
      <c r="T7" s="85"/>
      <c r="V7" s="83"/>
      <c r="Y7" s="85"/>
      <c r="AA7" s="83"/>
      <c r="AB7" s="86"/>
      <c r="AD7" s="87"/>
      <c r="AE7" s="87"/>
      <c r="AF7" s="87"/>
      <c r="AG7" s="87"/>
      <c r="AH7" s="87"/>
      <c r="AI7" s="87"/>
      <c r="AJ7" s="87"/>
      <c r="AK7" s="87"/>
      <c r="AL7" s="87"/>
    </row>
    <row r="8" spans="1:38" s="84" customFormat="1" ht="13" outlineLevel="1" x14ac:dyDescent="0.3">
      <c r="A8" s="88" t="s">
        <v>40</v>
      </c>
      <c r="B8" s="80"/>
      <c r="D8" s="79" t="s">
        <v>36</v>
      </c>
      <c r="E8" s="99"/>
      <c r="F8" s="100"/>
      <c r="G8" s="101">
        <f>G7</f>
        <v>1</v>
      </c>
      <c r="H8" s="101">
        <f>H7</f>
        <v>1</v>
      </c>
      <c r="I8" s="82"/>
      <c r="J8" s="330">
        <f>E8*G8*H8</f>
        <v>0</v>
      </c>
      <c r="K8" s="330"/>
      <c r="L8" s="203" t="s">
        <v>125</v>
      </c>
      <c r="O8" s="85"/>
      <c r="Q8" s="83"/>
      <c r="T8" s="85"/>
      <c r="V8" s="83"/>
      <c r="Y8" s="85"/>
      <c r="AA8" s="83"/>
      <c r="AB8" s="86"/>
      <c r="AD8" s="87"/>
      <c r="AE8" s="87"/>
      <c r="AF8" s="87"/>
      <c r="AG8" s="87"/>
      <c r="AH8" s="87"/>
      <c r="AI8" s="87"/>
      <c r="AJ8" s="87"/>
      <c r="AK8" s="87"/>
      <c r="AL8" s="87"/>
    </row>
    <row r="9" spans="1:38" s="84" customFormat="1" ht="13.5" outlineLevel="1" thickBot="1" x14ac:dyDescent="0.35">
      <c r="A9" s="88" t="s">
        <v>40</v>
      </c>
      <c r="B9" s="80"/>
      <c r="D9" s="79" t="s">
        <v>37</v>
      </c>
      <c r="E9" s="99"/>
      <c r="F9" s="100"/>
      <c r="G9" s="101">
        <f t="shared" si="0"/>
        <v>1</v>
      </c>
      <c r="H9" s="101">
        <f>H8</f>
        <v>1</v>
      </c>
      <c r="I9" s="82"/>
      <c r="J9" s="330">
        <f>E9*G9*H9</f>
        <v>0</v>
      </c>
      <c r="K9" s="330"/>
      <c r="L9" s="83" t="s">
        <v>96</v>
      </c>
      <c r="M9" s="83" t="s">
        <v>97</v>
      </c>
      <c r="N9" s="83" t="s">
        <v>98</v>
      </c>
      <c r="O9" s="83" t="s">
        <v>99</v>
      </c>
      <c r="P9" s="83" t="s">
        <v>100</v>
      </c>
      <c r="Q9" s="83"/>
      <c r="T9" s="85"/>
      <c r="V9" s="83"/>
      <c r="Y9" s="85"/>
      <c r="AA9" s="83"/>
      <c r="AB9" s="86"/>
      <c r="AD9" s="87"/>
      <c r="AE9" s="87"/>
      <c r="AF9" s="87"/>
      <c r="AG9" s="87"/>
      <c r="AH9" s="87"/>
      <c r="AI9" s="87"/>
      <c r="AJ9" s="87"/>
      <c r="AK9" s="87"/>
      <c r="AL9" s="87"/>
    </row>
    <row r="10" spans="1:38" s="84" customFormat="1" ht="13.5" outlineLevel="1" thickBot="1" x14ac:dyDescent="0.35">
      <c r="A10" s="88"/>
      <c r="B10" s="80"/>
      <c r="D10" s="79"/>
      <c r="E10" s="103"/>
      <c r="F10" s="100"/>
      <c r="G10" s="100"/>
      <c r="H10" s="100"/>
      <c r="I10" s="82"/>
      <c r="J10" s="332"/>
      <c r="K10" s="333">
        <f>SUM(J4:J9)</f>
        <v>0</v>
      </c>
      <c r="L10" s="202">
        <f>$K10</f>
        <v>0</v>
      </c>
      <c r="M10" s="202">
        <f>$K10</f>
        <v>0</v>
      </c>
      <c r="N10" s="202">
        <f>$K10</f>
        <v>0</v>
      </c>
      <c r="O10" s="202">
        <f t="shared" ref="O10:P10" si="1">$K10</f>
        <v>0</v>
      </c>
      <c r="P10" s="202">
        <f t="shared" si="1"/>
        <v>0</v>
      </c>
      <c r="Q10" s="83"/>
      <c r="T10" s="85"/>
      <c r="V10" s="83"/>
      <c r="Y10" s="85"/>
      <c r="AA10" s="83"/>
      <c r="AB10" s="86"/>
      <c r="AD10" s="87"/>
      <c r="AE10" s="87"/>
      <c r="AF10" s="87"/>
      <c r="AG10" s="87"/>
      <c r="AH10" s="87"/>
      <c r="AI10" s="87"/>
      <c r="AJ10" s="87"/>
      <c r="AK10" s="87"/>
      <c r="AL10" s="87"/>
    </row>
    <row r="11" spans="1:38" s="84" customFormat="1" ht="13" outlineLevel="1" x14ac:dyDescent="0.3">
      <c r="A11" s="88"/>
      <c r="B11" s="80"/>
      <c r="C11" s="96" t="s">
        <v>33</v>
      </c>
      <c r="D11" s="88"/>
      <c r="E11" s="105"/>
      <c r="F11" s="106"/>
      <c r="G11" s="106"/>
      <c r="H11" s="106"/>
      <c r="I11" s="82"/>
      <c r="J11" s="330"/>
      <c r="K11" s="330"/>
      <c r="L11" s="83"/>
      <c r="O11" s="85"/>
      <c r="Q11" s="83"/>
      <c r="T11" s="85"/>
      <c r="V11" s="83"/>
      <c r="Y11" s="85"/>
      <c r="AA11" s="83"/>
      <c r="AB11" s="86"/>
      <c r="AD11" s="87"/>
      <c r="AE11" s="87"/>
      <c r="AF11" s="87"/>
      <c r="AG11" s="87"/>
      <c r="AH11" s="87"/>
      <c r="AI11" s="87"/>
      <c r="AJ11" s="87"/>
      <c r="AK11" s="87"/>
      <c r="AL11" s="87"/>
    </row>
    <row r="12" spans="1:38" s="84" customFormat="1" ht="13" outlineLevel="1" x14ac:dyDescent="0.3">
      <c r="A12" s="88" t="s">
        <v>40</v>
      </c>
      <c r="B12" s="80"/>
      <c r="D12" s="79" t="s">
        <v>24</v>
      </c>
      <c r="E12" s="99"/>
      <c r="F12" s="100"/>
      <c r="G12" s="101">
        <v>0</v>
      </c>
      <c r="H12" s="101">
        <v>0</v>
      </c>
      <c r="I12" s="82"/>
      <c r="J12" s="330">
        <f>E12*G12*H12</f>
        <v>0</v>
      </c>
      <c r="K12" s="330"/>
      <c r="L12" s="83"/>
      <c r="O12" s="85"/>
      <c r="Q12" s="83"/>
      <c r="T12" s="85"/>
      <c r="V12" s="83"/>
      <c r="Y12" s="85"/>
      <c r="AA12" s="83"/>
      <c r="AB12" s="86"/>
      <c r="AD12" s="87"/>
      <c r="AE12" s="87"/>
      <c r="AF12" s="87"/>
      <c r="AG12" s="87"/>
      <c r="AH12" s="87"/>
      <c r="AI12" s="87"/>
      <c r="AJ12" s="87"/>
      <c r="AK12" s="87"/>
      <c r="AL12" s="87"/>
    </row>
    <row r="13" spans="1:38" s="84" customFormat="1" ht="13" outlineLevel="1" x14ac:dyDescent="0.3">
      <c r="A13" s="88" t="s">
        <v>40</v>
      </c>
      <c r="B13" s="80"/>
      <c r="D13" s="102" t="s">
        <v>34</v>
      </c>
      <c r="E13" s="99"/>
      <c r="F13" s="101"/>
      <c r="G13" s="101">
        <f t="shared" ref="G13:H17" si="2">G12</f>
        <v>0</v>
      </c>
      <c r="H13" s="101">
        <f t="shared" si="2"/>
        <v>0</v>
      </c>
      <c r="I13" s="82"/>
      <c r="J13" s="330">
        <f>E13*F13*G13*H13</f>
        <v>0</v>
      </c>
      <c r="K13" s="330"/>
      <c r="L13" s="83"/>
      <c r="O13" s="85"/>
      <c r="Q13" s="83"/>
      <c r="T13" s="85"/>
      <c r="V13" s="83"/>
      <c r="Y13" s="85"/>
      <c r="AA13" s="83"/>
      <c r="AB13" s="86"/>
      <c r="AD13" s="87"/>
      <c r="AE13" s="87"/>
      <c r="AF13" s="87"/>
      <c r="AG13" s="87"/>
      <c r="AH13" s="87"/>
      <c r="AI13" s="87"/>
      <c r="AJ13" s="87"/>
      <c r="AK13" s="87"/>
      <c r="AL13" s="87"/>
    </row>
    <row r="14" spans="1:38" s="84" customFormat="1" ht="13" outlineLevel="1" x14ac:dyDescent="0.3">
      <c r="A14" s="88" t="s">
        <v>40</v>
      </c>
      <c r="B14" s="80"/>
      <c r="D14" s="102" t="s">
        <v>104</v>
      </c>
      <c r="E14" s="99"/>
      <c r="F14" s="101"/>
      <c r="G14" s="101">
        <f t="shared" si="2"/>
        <v>0</v>
      </c>
      <c r="H14" s="101">
        <f t="shared" si="2"/>
        <v>0</v>
      </c>
      <c r="I14" s="82"/>
      <c r="J14" s="330">
        <f>E14*F14*G14*H14</f>
        <v>0</v>
      </c>
      <c r="K14" s="330"/>
      <c r="L14" s="83"/>
      <c r="O14" s="85"/>
      <c r="Q14" s="83"/>
      <c r="T14" s="85"/>
      <c r="V14" s="83"/>
      <c r="Y14" s="85"/>
      <c r="AA14" s="83"/>
      <c r="AB14" s="86"/>
      <c r="AD14" s="87"/>
      <c r="AE14" s="87"/>
      <c r="AF14" s="87"/>
      <c r="AG14" s="87"/>
      <c r="AH14" s="87"/>
      <c r="AI14" s="87"/>
      <c r="AJ14" s="87"/>
      <c r="AK14" s="87"/>
      <c r="AL14" s="87"/>
    </row>
    <row r="15" spans="1:38" s="84" customFormat="1" ht="13" outlineLevel="1" x14ac:dyDescent="0.3">
      <c r="A15" s="88" t="s">
        <v>40</v>
      </c>
      <c r="B15" s="80"/>
      <c r="D15" s="79" t="s">
        <v>35</v>
      </c>
      <c r="E15" s="99"/>
      <c r="F15" s="101"/>
      <c r="G15" s="101">
        <f t="shared" si="2"/>
        <v>0</v>
      </c>
      <c r="H15" s="101">
        <f t="shared" si="2"/>
        <v>0</v>
      </c>
      <c r="I15" s="82"/>
      <c r="J15" s="330">
        <f>E15*F15*G15*H15</f>
        <v>0</v>
      </c>
      <c r="K15" s="330"/>
      <c r="L15" s="83"/>
      <c r="O15" s="85"/>
      <c r="Q15" s="83"/>
      <c r="T15" s="85"/>
      <c r="V15" s="83"/>
      <c r="Y15" s="85"/>
      <c r="AA15" s="83"/>
      <c r="AB15" s="86"/>
      <c r="AD15" s="87"/>
      <c r="AE15" s="87"/>
      <c r="AF15" s="87"/>
      <c r="AG15" s="87"/>
      <c r="AH15" s="87"/>
      <c r="AI15" s="87"/>
      <c r="AJ15" s="87"/>
      <c r="AK15" s="87"/>
      <c r="AL15" s="87"/>
    </row>
    <row r="16" spans="1:38" s="84" customFormat="1" ht="13" outlineLevel="1" x14ac:dyDescent="0.3">
      <c r="A16" s="88" t="s">
        <v>40</v>
      </c>
      <c r="B16" s="80"/>
      <c r="D16" s="79" t="s">
        <v>36</v>
      </c>
      <c r="E16" s="99"/>
      <c r="F16" s="100"/>
      <c r="G16" s="101">
        <f t="shared" si="2"/>
        <v>0</v>
      </c>
      <c r="H16" s="101">
        <f t="shared" si="2"/>
        <v>0</v>
      </c>
      <c r="I16" s="82"/>
      <c r="J16" s="330">
        <f>E16*G16*H16</f>
        <v>0</v>
      </c>
      <c r="K16" s="330"/>
      <c r="L16" s="203" t="s">
        <v>125</v>
      </c>
      <c r="O16" s="85"/>
      <c r="Q16" s="83"/>
      <c r="T16" s="85"/>
      <c r="V16" s="83"/>
      <c r="Y16" s="85"/>
      <c r="AA16" s="83"/>
      <c r="AB16" s="86"/>
      <c r="AD16" s="87"/>
      <c r="AE16" s="87"/>
      <c r="AF16" s="87"/>
      <c r="AG16" s="87"/>
      <c r="AH16" s="87"/>
      <c r="AI16" s="87"/>
      <c r="AJ16" s="87"/>
      <c r="AK16" s="87"/>
      <c r="AL16" s="87"/>
    </row>
    <row r="17" spans="1:38" s="84" customFormat="1" ht="13.5" outlineLevel="1" thickBot="1" x14ac:dyDescent="0.35">
      <c r="A17" s="88" t="s">
        <v>40</v>
      </c>
      <c r="B17" s="80"/>
      <c r="D17" s="79" t="s">
        <v>37</v>
      </c>
      <c r="E17" s="99"/>
      <c r="F17" s="100"/>
      <c r="G17" s="101">
        <f t="shared" si="2"/>
        <v>0</v>
      </c>
      <c r="H17" s="101">
        <f>H16</f>
        <v>0</v>
      </c>
      <c r="I17" s="82"/>
      <c r="J17" s="330">
        <f>E17*G17*H17</f>
        <v>0</v>
      </c>
      <c r="K17" s="330"/>
      <c r="L17" s="83" t="s">
        <v>96</v>
      </c>
      <c r="M17" s="83" t="s">
        <v>97</v>
      </c>
      <c r="N17" s="83" t="s">
        <v>98</v>
      </c>
      <c r="O17" s="83" t="s">
        <v>99</v>
      </c>
      <c r="P17" s="83" t="s">
        <v>100</v>
      </c>
      <c r="Q17" s="83"/>
      <c r="T17" s="85"/>
      <c r="V17" s="83"/>
      <c r="Y17" s="85"/>
      <c r="AA17" s="83"/>
      <c r="AB17" s="86"/>
      <c r="AD17" s="87"/>
      <c r="AE17" s="87"/>
      <c r="AF17" s="87"/>
      <c r="AG17" s="87"/>
      <c r="AH17" s="87"/>
      <c r="AI17" s="87"/>
      <c r="AJ17" s="87"/>
      <c r="AK17" s="87"/>
      <c r="AL17" s="87"/>
    </row>
    <row r="18" spans="1:38" s="84" customFormat="1" ht="13.5" outlineLevel="1" thickBot="1" x14ac:dyDescent="0.35">
      <c r="A18" s="88"/>
      <c r="B18" s="80"/>
      <c r="D18" s="79"/>
      <c r="E18" s="103"/>
      <c r="F18" s="100"/>
      <c r="G18" s="100"/>
      <c r="H18" s="100"/>
      <c r="I18" s="82"/>
      <c r="J18" s="332"/>
      <c r="K18" s="333">
        <f>SUM(J12:J17)</f>
        <v>0</v>
      </c>
      <c r="L18" s="202">
        <f>$K18</f>
        <v>0</v>
      </c>
      <c r="M18" s="202">
        <f>$K18</f>
        <v>0</v>
      </c>
      <c r="N18" s="202">
        <f>$K18</f>
        <v>0</v>
      </c>
      <c r="O18" s="202">
        <f>$K18</f>
        <v>0</v>
      </c>
      <c r="P18" s="202">
        <f>$K18</f>
        <v>0</v>
      </c>
      <c r="Q18" s="83"/>
      <c r="T18" s="85"/>
      <c r="V18" s="83"/>
      <c r="Y18" s="85"/>
      <c r="AA18" s="83"/>
      <c r="AB18" s="86"/>
      <c r="AD18" s="87"/>
      <c r="AE18" s="87"/>
      <c r="AF18" s="87"/>
      <c r="AG18" s="87"/>
      <c r="AH18" s="87"/>
      <c r="AI18" s="87"/>
      <c r="AJ18" s="87"/>
      <c r="AK18" s="87"/>
      <c r="AL18" s="87"/>
    </row>
    <row r="19" spans="1:38" s="84" customFormat="1" ht="13" outlineLevel="1" x14ac:dyDescent="0.3">
      <c r="A19" s="88"/>
      <c r="B19" s="80"/>
      <c r="C19" s="96" t="s">
        <v>33</v>
      </c>
      <c r="D19" s="88"/>
      <c r="E19" s="105"/>
      <c r="F19" s="106"/>
      <c r="G19" s="106"/>
      <c r="H19" s="106"/>
      <c r="I19" s="82"/>
      <c r="J19" s="330"/>
      <c r="K19" s="330"/>
      <c r="L19" s="83"/>
      <c r="O19" s="85"/>
      <c r="Q19" s="83"/>
      <c r="T19" s="85"/>
      <c r="V19" s="83"/>
      <c r="Y19" s="85"/>
      <c r="AA19" s="83"/>
      <c r="AB19" s="86"/>
      <c r="AD19" s="87"/>
      <c r="AE19" s="87"/>
      <c r="AF19" s="87"/>
      <c r="AG19" s="87"/>
      <c r="AH19" s="87"/>
      <c r="AI19" s="87"/>
      <c r="AJ19" s="87"/>
      <c r="AK19" s="87"/>
      <c r="AL19" s="87"/>
    </row>
    <row r="20" spans="1:38" s="84" customFormat="1" ht="13" outlineLevel="1" x14ac:dyDescent="0.3">
      <c r="A20" s="88" t="s">
        <v>40</v>
      </c>
      <c r="B20" s="80"/>
      <c r="D20" s="79" t="s">
        <v>24</v>
      </c>
      <c r="E20" s="99"/>
      <c r="F20" s="100"/>
      <c r="G20" s="101">
        <v>0</v>
      </c>
      <c r="H20" s="101">
        <v>0</v>
      </c>
      <c r="I20" s="82"/>
      <c r="J20" s="330">
        <f>E20*G20*H20</f>
        <v>0</v>
      </c>
      <c r="K20" s="330"/>
      <c r="L20" s="83"/>
      <c r="O20" s="85"/>
      <c r="Q20" s="83"/>
      <c r="T20" s="85"/>
      <c r="V20" s="83"/>
      <c r="Y20" s="85"/>
      <c r="AA20" s="83"/>
      <c r="AB20" s="86"/>
      <c r="AD20" s="87"/>
      <c r="AE20" s="87"/>
      <c r="AF20" s="87"/>
      <c r="AG20" s="87"/>
      <c r="AH20" s="87"/>
      <c r="AI20" s="87"/>
      <c r="AJ20" s="87"/>
      <c r="AK20" s="87"/>
      <c r="AL20" s="87"/>
    </row>
    <row r="21" spans="1:38" s="84" customFormat="1" ht="13" outlineLevel="1" x14ac:dyDescent="0.3">
      <c r="A21" s="88" t="s">
        <v>40</v>
      </c>
      <c r="B21" s="80"/>
      <c r="D21" s="102" t="s">
        <v>34</v>
      </c>
      <c r="E21" s="99"/>
      <c r="F21" s="101"/>
      <c r="G21" s="101">
        <f t="shared" ref="G21:H25" si="3">G20</f>
        <v>0</v>
      </c>
      <c r="H21" s="101">
        <f t="shared" si="3"/>
        <v>0</v>
      </c>
      <c r="I21" s="82"/>
      <c r="J21" s="330">
        <f>E21*F21*G21*H21</f>
        <v>0</v>
      </c>
      <c r="K21" s="330"/>
      <c r="L21" s="83"/>
      <c r="O21" s="85"/>
      <c r="Q21" s="83"/>
      <c r="T21" s="85"/>
      <c r="V21" s="83"/>
      <c r="Y21" s="85"/>
      <c r="AA21" s="83"/>
      <c r="AB21" s="86"/>
      <c r="AD21" s="87"/>
      <c r="AE21" s="87"/>
      <c r="AF21" s="87"/>
      <c r="AG21" s="87"/>
      <c r="AH21" s="87"/>
      <c r="AI21" s="87"/>
      <c r="AJ21" s="87"/>
      <c r="AK21" s="87"/>
      <c r="AL21" s="87"/>
    </row>
    <row r="22" spans="1:38" s="84" customFormat="1" ht="13" outlineLevel="1" x14ac:dyDescent="0.3">
      <c r="A22" s="88" t="s">
        <v>40</v>
      </c>
      <c r="B22" s="80"/>
      <c r="D22" s="102" t="s">
        <v>104</v>
      </c>
      <c r="E22" s="99"/>
      <c r="F22" s="101"/>
      <c r="G22" s="101">
        <f t="shared" si="3"/>
        <v>0</v>
      </c>
      <c r="H22" s="101">
        <f t="shared" si="3"/>
        <v>0</v>
      </c>
      <c r="I22" s="82"/>
      <c r="J22" s="330">
        <f>E22*F22*G22*H22</f>
        <v>0</v>
      </c>
      <c r="K22" s="330"/>
      <c r="L22" s="83"/>
      <c r="O22" s="85"/>
      <c r="Q22" s="83"/>
      <c r="T22" s="85"/>
      <c r="V22" s="83"/>
      <c r="Y22" s="85"/>
      <c r="AA22" s="83"/>
      <c r="AB22" s="86"/>
      <c r="AD22" s="87"/>
      <c r="AE22" s="87"/>
      <c r="AF22" s="87"/>
      <c r="AG22" s="87"/>
      <c r="AH22" s="87"/>
      <c r="AI22" s="87"/>
      <c r="AJ22" s="87"/>
      <c r="AK22" s="87"/>
      <c r="AL22" s="87"/>
    </row>
    <row r="23" spans="1:38" s="84" customFormat="1" ht="13" outlineLevel="1" x14ac:dyDescent="0.3">
      <c r="A23" s="88" t="s">
        <v>40</v>
      </c>
      <c r="B23" s="80"/>
      <c r="D23" s="79" t="s">
        <v>35</v>
      </c>
      <c r="E23" s="99"/>
      <c r="F23" s="101"/>
      <c r="G23" s="101">
        <f t="shared" si="3"/>
        <v>0</v>
      </c>
      <c r="H23" s="101">
        <f t="shared" si="3"/>
        <v>0</v>
      </c>
      <c r="I23" s="82"/>
      <c r="J23" s="330">
        <f>E23*F23*G23*H23</f>
        <v>0</v>
      </c>
      <c r="K23" s="330"/>
      <c r="L23" s="83"/>
      <c r="O23" s="85"/>
      <c r="Q23" s="83"/>
      <c r="T23" s="85"/>
      <c r="V23" s="83"/>
      <c r="Y23" s="85"/>
      <c r="AA23" s="83"/>
      <c r="AB23" s="86"/>
      <c r="AD23" s="87"/>
      <c r="AE23" s="87"/>
      <c r="AF23" s="87"/>
      <c r="AG23" s="87"/>
      <c r="AH23" s="87"/>
      <c r="AI23" s="87"/>
      <c r="AJ23" s="87"/>
      <c r="AK23" s="87"/>
      <c r="AL23" s="87"/>
    </row>
    <row r="24" spans="1:38" s="84" customFormat="1" ht="13" outlineLevel="1" x14ac:dyDescent="0.3">
      <c r="A24" s="88" t="s">
        <v>40</v>
      </c>
      <c r="B24" s="80"/>
      <c r="D24" s="79" t="s">
        <v>36</v>
      </c>
      <c r="E24" s="99"/>
      <c r="F24" s="100"/>
      <c r="G24" s="101">
        <f t="shared" si="3"/>
        <v>0</v>
      </c>
      <c r="H24" s="101">
        <f t="shared" si="3"/>
        <v>0</v>
      </c>
      <c r="I24" s="82"/>
      <c r="J24" s="330">
        <f>E24*G24*H24</f>
        <v>0</v>
      </c>
      <c r="K24" s="330"/>
      <c r="L24" s="203" t="s">
        <v>125</v>
      </c>
      <c r="O24" s="85"/>
      <c r="Q24" s="83"/>
      <c r="T24" s="85"/>
      <c r="V24" s="83"/>
      <c r="Y24" s="85"/>
      <c r="AA24" s="83"/>
      <c r="AB24" s="86"/>
      <c r="AD24" s="87"/>
      <c r="AE24" s="87"/>
      <c r="AF24" s="87"/>
      <c r="AG24" s="87"/>
      <c r="AH24" s="87"/>
      <c r="AI24" s="87"/>
      <c r="AJ24" s="87"/>
      <c r="AK24" s="87"/>
      <c r="AL24" s="87"/>
    </row>
    <row r="25" spans="1:38" s="84" customFormat="1" ht="13.5" outlineLevel="1" thickBot="1" x14ac:dyDescent="0.35">
      <c r="A25" s="88" t="s">
        <v>40</v>
      </c>
      <c r="B25" s="80"/>
      <c r="D25" s="79" t="s">
        <v>37</v>
      </c>
      <c r="E25" s="99"/>
      <c r="F25" s="100"/>
      <c r="G25" s="101">
        <f t="shared" si="3"/>
        <v>0</v>
      </c>
      <c r="H25" s="101">
        <f>H24</f>
        <v>0</v>
      </c>
      <c r="I25" s="82"/>
      <c r="J25" s="330">
        <f>E25*G25*H25</f>
        <v>0</v>
      </c>
      <c r="K25" s="330"/>
      <c r="L25" s="83" t="s">
        <v>96</v>
      </c>
      <c r="M25" s="83" t="s">
        <v>97</v>
      </c>
      <c r="N25" s="83" t="s">
        <v>98</v>
      </c>
      <c r="O25" s="83" t="s">
        <v>99</v>
      </c>
      <c r="P25" s="83" t="s">
        <v>100</v>
      </c>
      <c r="Q25" s="83"/>
      <c r="T25" s="85"/>
      <c r="V25" s="83"/>
      <c r="Y25" s="85"/>
      <c r="AA25" s="83"/>
      <c r="AB25" s="86"/>
      <c r="AD25" s="87"/>
      <c r="AE25" s="87"/>
      <c r="AF25" s="87"/>
      <c r="AG25" s="87"/>
      <c r="AH25" s="87"/>
      <c r="AI25" s="87"/>
      <c r="AJ25" s="87"/>
      <c r="AK25" s="87"/>
      <c r="AL25" s="87"/>
    </row>
    <row r="26" spans="1:38" s="84" customFormat="1" ht="13.5" outlineLevel="1" thickBot="1" x14ac:dyDescent="0.35">
      <c r="A26" s="88"/>
      <c r="B26" s="80"/>
      <c r="D26" s="79"/>
      <c r="E26" s="103"/>
      <c r="F26" s="100"/>
      <c r="G26" s="100"/>
      <c r="H26" s="100"/>
      <c r="I26" s="82"/>
      <c r="J26" s="332"/>
      <c r="K26" s="333">
        <f>SUM(J20:J25)</f>
        <v>0</v>
      </c>
      <c r="L26" s="202">
        <f>$K26</f>
        <v>0</v>
      </c>
      <c r="M26" s="202">
        <f>$K26</f>
        <v>0</v>
      </c>
      <c r="N26" s="202">
        <f>$K26</f>
        <v>0</v>
      </c>
      <c r="O26" s="202">
        <f>$K26</f>
        <v>0</v>
      </c>
      <c r="P26" s="202">
        <f>$K26</f>
        <v>0</v>
      </c>
      <c r="Q26" s="83"/>
      <c r="T26" s="85"/>
      <c r="V26" s="83"/>
      <c r="Y26" s="85"/>
      <c r="AA26" s="83"/>
      <c r="AB26" s="86"/>
      <c r="AD26" s="87"/>
      <c r="AE26" s="87"/>
      <c r="AF26" s="87"/>
      <c r="AG26" s="87"/>
      <c r="AH26" s="87"/>
      <c r="AI26" s="87"/>
      <c r="AJ26" s="87"/>
      <c r="AK26" s="87"/>
      <c r="AL26" s="87"/>
    </row>
    <row r="27" spans="1:38" s="84" customFormat="1" ht="13" outlineLevel="1" x14ac:dyDescent="0.3">
      <c r="A27" s="88"/>
      <c r="B27" s="80"/>
      <c r="C27" s="96" t="s">
        <v>33</v>
      </c>
      <c r="D27" s="88"/>
      <c r="E27" s="105"/>
      <c r="F27" s="106"/>
      <c r="G27" s="106"/>
      <c r="H27" s="106"/>
      <c r="I27" s="82"/>
      <c r="J27" s="330"/>
      <c r="K27" s="330"/>
      <c r="L27" s="83"/>
      <c r="O27" s="85"/>
      <c r="Q27" s="83"/>
      <c r="T27" s="85"/>
      <c r="V27" s="83"/>
      <c r="Y27" s="85"/>
      <c r="AA27" s="83"/>
      <c r="AB27" s="86"/>
      <c r="AD27" s="87"/>
      <c r="AE27" s="87"/>
      <c r="AF27" s="87"/>
      <c r="AG27" s="87"/>
      <c r="AH27" s="87"/>
      <c r="AI27" s="87"/>
      <c r="AJ27" s="87"/>
      <c r="AK27" s="87"/>
      <c r="AL27" s="87"/>
    </row>
    <row r="28" spans="1:38" s="84" customFormat="1" ht="13" outlineLevel="1" x14ac:dyDescent="0.3">
      <c r="A28" s="88" t="s">
        <v>40</v>
      </c>
      <c r="B28" s="80"/>
      <c r="D28" s="79" t="s">
        <v>24</v>
      </c>
      <c r="E28" s="99"/>
      <c r="F28" s="100"/>
      <c r="G28" s="101">
        <v>0</v>
      </c>
      <c r="H28" s="101">
        <v>0</v>
      </c>
      <c r="I28" s="82"/>
      <c r="J28" s="330">
        <f>E28*G28*H28</f>
        <v>0</v>
      </c>
      <c r="K28" s="330"/>
      <c r="L28" s="83"/>
      <c r="O28" s="85"/>
      <c r="Q28" s="83"/>
      <c r="T28" s="85"/>
      <c r="V28" s="83"/>
      <c r="Y28" s="85"/>
      <c r="AA28" s="83"/>
      <c r="AB28" s="86"/>
      <c r="AD28" s="87"/>
      <c r="AE28" s="87"/>
      <c r="AF28" s="87"/>
      <c r="AG28" s="87"/>
      <c r="AH28" s="87"/>
      <c r="AI28" s="87"/>
      <c r="AJ28" s="87"/>
      <c r="AK28" s="87"/>
      <c r="AL28" s="87"/>
    </row>
    <row r="29" spans="1:38" s="84" customFormat="1" ht="13" outlineLevel="1" x14ac:dyDescent="0.3">
      <c r="A29" s="88" t="s">
        <v>40</v>
      </c>
      <c r="B29" s="80"/>
      <c r="D29" s="102" t="s">
        <v>34</v>
      </c>
      <c r="E29" s="99"/>
      <c r="F29" s="101"/>
      <c r="G29" s="101">
        <f>G28</f>
        <v>0</v>
      </c>
      <c r="H29" s="101">
        <f>H28</f>
        <v>0</v>
      </c>
      <c r="I29" s="82"/>
      <c r="J29" s="330">
        <f>E29*F29*G29*H29</f>
        <v>0</v>
      </c>
      <c r="K29" s="330"/>
      <c r="L29" s="83"/>
      <c r="O29" s="85"/>
      <c r="Q29" s="83"/>
      <c r="T29" s="85"/>
      <c r="V29" s="83"/>
      <c r="Y29" s="85"/>
      <c r="AA29" s="83"/>
      <c r="AB29" s="86"/>
      <c r="AD29" s="87"/>
      <c r="AE29" s="87"/>
      <c r="AF29" s="87"/>
      <c r="AG29" s="87"/>
      <c r="AH29" s="87"/>
      <c r="AI29" s="87"/>
      <c r="AJ29" s="87"/>
      <c r="AK29" s="87"/>
      <c r="AL29" s="87"/>
    </row>
    <row r="30" spans="1:38" s="84" customFormat="1" ht="13" outlineLevel="1" x14ac:dyDescent="0.3">
      <c r="A30" s="88" t="s">
        <v>40</v>
      </c>
      <c r="B30" s="80"/>
      <c r="D30" s="102" t="s">
        <v>104</v>
      </c>
      <c r="E30" s="99"/>
      <c r="F30" s="101"/>
      <c r="G30" s="101">
        <f t="shared" ref="G30:H33" si="4">G29</f>
        <v>0</v>
      </c>
      <c r="H30" s="101">
        <f t="shared" si="4"/>
        <v>0</v>
      </c>
      <c r="I30" s="82"/>
      <c r="J30" s="330">
        <f>E30*F30*G30*H30</f>
        <v>0</v>
      </c>
      <c r="K30" s="330"/>
      <c r="L30" s="83"/>
      <c r="O30" s="85"/>
      <c r="Q30" s="83"/>
      <c r="T30" s="85"/>
      <c r="V30" s="83"/>
      <c r="Y30" s="85"/>
      <c r="AA30" s="83"/>
      <c r="AB30" s="86"/>
      <c r="AD30" s="87"/>
      <c r="AE30" s="87"/>
      <c r="AF30" s="87"/>
      <c r="AG30" s="87"/>
      <c r="AH30" s="87"/>
      <c r="AI30" s="87"/>
      <c r="AJ30" s="87"/>
      <c r="AK30" s="87"/>
      <c r="AL30" s="87"/>
    </row>
    <row r="31" spans="1:38" s="84" customFormat="1" ht="13" outlineLevel="1" x14ac:dyDescent="0.3">
      <c r="A31" s="88" t="s">
        <v>40</v>
      </c>
      <c r="B31" s="80"/>
      <c r="D31" s="79" t="s">
        <v>35</v>
      </c>
      <c r="E31" s="99"/>
      <c r="F31" s="101"/>
      <c r="G31" s="101">
        <f t="shared" si="4"/>
        <v>0</v>
      </c>
      <c r="H31" s="101">
        <f t="shared" si="4"/>
        <v>0</v>
      </c>
      <c r="I31" s="82"/>
      <c r="J31" s="330">
        <f>E31*F31*G31*H31</f>
        <v>0</v>
      </c>
      <c r="K31" s="330"/>
      <c r="L31" s="83"/>
      <c r="O31" s="85"/>
      <c r="Q31" s="83"/>
      <c r="T31" s="85"/>
      <c r="V31" s="83"/>
      <c r="Y31" s="85"/>
      <c r="AA31" s="83"/>
      <c r="AB31" s="86"/>
      <c r="AD31" s="87"/>
      <c r="AE31" s="87"/>
      <c r="AF31" s="87"/>
      <c r="AG31" s="87"/>
      <c r="AH31" s="87"/>
      <c r="AI31" s="87"/>
      <c r="AJ31" s="87"/>
      <c r="AK31" s="87"/>
      <c r="AL31" s="87"/>
    </row>
    <row r="32" spans="1:38" s="84" customFormat="1" ht="13" outlineLevel="1" x14ac:dyDescent="0.3">
      <c r="A32" s="88" t="s">
        <v>40</v>
      </c>
      <c r="B32" s="80"/>
      <c r="D32" s="79" t="s">
        <v>36</v>
      </c>
      <c r="E32" s="99"/>
      <c r="F32" s="100"/>
      <c r="G32" s="101">
        <f t="shared" si="4"/>
        <v>0</v>
      </c>
      <c r="H32" s="101">
        <f t="shared" si="4"/>
        <v>0</v>
      </c>
      <c r="I32" s="82"/>
      <c r="J32" s="330">
        <f>E32*G32*H32</f>
        <v>0</v>
      </c>
      <c r="K32" s="330"/>
      <c r="L32" s="203" t="s">
        <v>125</v>
      </c>
      <c r="O32" s="85"/>
      <c r="Q32" s="83"/>
      <c r="T32" s="85"/>
      <c r="V32" s="83"/>
      <c r="Y32" s="85"/>
      <c r="AA32" s="83"/>
      <c r="AB32" s="86"/>
      <c r="AD32" s="87"/>
      <c r="AE32" s="87"/>
      <c r="AF32" s="87"/>
      <c r="AG32" s="87"/>
      <c r="AH32" s="87"/>
      <c r="AI32" s="87"/>
      <c r="AJ32" s="87"/>
      <c r="AK32" s="87"/>
      <c r="AL32" s="87"/>
    </row>
    <row r="33" spans="1:38" s="84" customFormat="1" ht="13.5" outlineLevel="1" thickBot="1" x14ac:dyDescent="0.35">
      <c r="A33" s="88" t="s">
        <v>40</v>
      </c>
      <c r="B33" s="80"/>
      <c r="D33" s="79" t="s">
        <v>37</v>
      </c>
      <c r="E33" s="99"/>
      <c r="F33" s="100"/>
      <c r="G33" s="101">
        <f t="shared" si="4"/>
        <v>0</v>
      </c>
      <c r="H33" s="101">
        <f t="shared" si="4"/>
        <v>0</v>
      </c>
      <c r="I33" s="82"/>
      <c r="J33" s="330">
        <f>E33*G33*H33</f>
        <v>0</v>
      </c>
      <c r="K33" s="330"/>
      <c r="L33" s="83" t="s">
        <v>96</v>
      </c>
      <c r="M33" s="83" t="s">
        <v>97</v>
      </c>
      <c r="N33" s="83" t="s">
        <v>98</v>
      </c>
      <c r="O33" s="83" t="s">
        <v>99</v>
      </c>
      <c r="P33" s="83" t="s">
        <v>100</v>
      </c>
      <c r="Q33" s="83"/>
      <c r="T33" s="85"/>
      <c r="V33" s="83"/>
      <c r="Y33" s="85"/>
      <c r="AA33" s="83"/>
      <c r="AB33" s="86"/>
      <c r="AD33" s="87"/>
      <c r="AE33" s="87"/>
      <c r="AF33" s="87"/>
      <c r="AG33" s="87"/>
      <c r="AH33" s="87"/>
      <c r="AI33" s="87"/>
      <c r="AJ33" s="87"/>
      <c r="AK33" s="87"/>
      <c r="AL33" s="87"/>
    </row>
    <row r="34" spans="1:38" s="84" customFormat="1" ht="13.5" outlineLevel="1" thickBot="1" x14ac:dyDescent="0.35">
      <c r="A34" s="88"/>
      <c r="B34" s="80"/>
      <c r="C34" s="79"/>
      <c r="D34" s="79"/>
      <c r="E34" s="103"/>
      <c r="F34" s="100"/>
      <c r="G34" s="100"/>
      <c r="H34" s="100"/>
      <c r="I34" s="82"/>
      <c r="J34" s="332"/>
      <c r="K34" s="333">
        <f>SUM(J28:J33)</f>
        <v>0</v>
      </c>
      <c r="L34" s="202">
        <f>$K34</f>
        <v>0</v>
      </c>
      <c r="M34" s="202">
        <f>$K34</f>
        <v>0</v>
      </c>
      <c r="N34" s="202">
        <f>$K34</f>
        <v>0</v>
      </c>
      <c r="O34" s="202">
        <f>$K34</f>
        <v>0</v>
      </c>
      <c r="P34" s="202">
        <f>$K34</f>
        <v>0</v>
      </c>
      <c r="Q34" s="83"/>
      <c r="T34" s="85"/>
      <c r="V34" s="83"/>
      <c r="Y34" s="85"/>
      <c r="AA34" s="83"/>
      <c r="AB34" s="86"/>
      <c r="AD34" s="87"/>
      <c r="AE34" s="87"/>
      <c r="AF34" s="87"/>
      <c r="AG34" s="87"/>
      <c r="AH34" s="87"/>
      <c r="AI34" s="87"/>
      <c r="AJ34" s="87"/>
      <c r="AK34" s="87"/>
      <c r="AL34" s="87"/>
    </row>
    <row r="35" spans="1:38" s="84" customFormat="1" ht="13" outlineLevel="1" x14ac:dyDescent="0.3">
      <c r="A35" s="88"/>
      <c r="B35" s="80"/>
      <c r="C35" s="96" t="s">
        <v>41</v>
      </c>
      <c r="D35" s="119"/>
      <c r="E35" s="105"/>
      <c r="F35" s="106"/>
      <c r="G35" s="106"/>
      <c r="H35" s="106"/>
      <c r="I35" s="82"/>
      <c r="J35" s="332"/>
      <c r="K35" s="334"/>
      <c r="L35" s="203" t="s">
        <v>125</v>
      </c>
      <c r="M35" s="104"/>
      <c r="N35" s="104"/>
      <c r="O35" s="104"/>
      <c r="P35" s="104"/>
      <c r="Q35" s="83"/>
      <c r="T35" s="85"/>
      <c r="V35" s="83"/>
      <c r="Y35" s="85"/>
      <c r="AA35" s="83"/>
      <c r="AB35" s="86"/>
      <c r="AD35" s="87"/>
      <c r="AE35" s="87"/>
      <c r="AF35" s="87"/>
      <c r="AG35" s="87"/>
      <c r="AH35" s="87"/>
      <c r="AI35" s="87"/>
      <c r="AJ35" s="87"/>
      <c r="AK35" s="87"/>
      <c r="AL35" s="87"/>
    </row>
    <row r="36" spans="1:38" s="84" customFormat="1" ht="13.5" outlineLevel="1" thickBot="1" x14ac:dyDescent="0.35">
      <c r="A36" s="88"/>
      <c r="B36" s="80"/>
      <c r="D36" s="107" t="s">
        <v>109</v>
      </c>
      <c r="E36" s="103" t="s">
        <v>32</v>
      </c>
      <c r="F36" s="100" t="s">
        <v>107</v>
      </c>
      <c r="G36" s="100" t="s">
        <v>108</v>
      </c>
      <c r="H36" s="100" t="s">
        <v>103</v>
      </c>
      <c r="I36" s="108"/>
      <c r="J36" s="330"/>
      <c r="K36" s="330"/>
      <c r="L36" s="83" t="s">
        <v>96</v>
      </c>
      <c r="M36" s="83" t="s">
        <v>97</v>
      </c>
      <c r="N36" s="83" t="s">
        <v>98</v>
      </c>
      <c r="O36" s="83" t="s">
        <v>99</v>
      </c>
      <c r="P36" s="83" t="s">
        <v>100</v>
      </c>
      <c r="Q36" s="83"/>
      <c r="T36" s="85"/>
      <c r="V36" s="83"/>
      <c r="Y36" s="85"/>
      <c r="AA36" s="83"/>
      <c r="AB36" s="86"/>
      <c r="AD36" s="87"/>
      <c r="AE36" s="87"/>
      <c r="AF36" s="87"/>
      <c r="AG36" s="87"/>
      <c r="AH36" s="87"/>
      <c r="AI36" s="87"/>
      <c r="AJ36" s="87"/>
      <c r="AK36" s="87"/>
      <c r="AL36" s="87"/>
    </row>
    <row r="37" spans="1:38" s="84" customFormat="1" ht="13.5" outlineLevel="1" thickBot="1" x14ac:dyDescent="0.35">
      <c r="A37" s="88" t="s">
        <v>40</v>
      </c>
      <c r="B37" s="80"/>
      <c r="D37" s="84" t="s">
        <v>33</v>
      </c>
      <c r="E37" s="109">
        <v>0.7</v>
      </c>
      <c r="F37" s="101">
        <v>0</v>
      </c>
      <c r="G37" s="101">
        <v>0</v>
      </c>
      <c r="H37" s="101">
        <v>0</v>
      </c>
      <c r="I37" s="108"/>
      <c r="J37" s="335">
        <f>E37*F37*G37*H37</f>
        <v>0</v>
      </c>
      <c r="K37" s="333">
        <f>J37</f>
        <v>0</v>
      </c>
      <c r="L37" s="202">
        <f>$K37</f>
        <v>0</v>
      </c>
      <c r="M37" s="202">
        <f>$K37</f>
        <v>0</v>
      </c>
      <c r="N37" s="202">
        <f>$K37</f>
        <v>0</v>
      </c>
      <c r="O37" s="202">
        <f>$K37</f>
        <v>0</v>
      </c>
      <c r="P37" s="202">
        <f>$K37</f>
        <v>0</v>
      </c>
      <c r="Q37" s="83"/>
      <c r="T37" s="85"/>
      <c r="V37" s="83"/>
      <c r="Y37" s="85"/>
      <c r="AA37" s="83"/>
      <c r="AB37" s="86"/>
      <c r="AD37" s="87"/>
      <c r="AE37" s="87"/>
      <c r="AF37" s="87"/>
      <c r="AG37" s="87"/>
      <c r="AH37" s="87"/>
      <c r="AI37" s="87"/>
      <c r="AJ37" s="87"/>
      <c r="AK37" s="87"/>
      <c r="AL37" s="87"/>
    </row>
    <row r="38" spans="1:38" s="84" customFormat="1" ht="13" outlineLevel="1" x14ac:dyDescent="0.3">
      <c r="A38" s="88"/>
      <c r="B38" s="80"/>
      <c r="E38" s="110"/>
      <c r="F38" s="100"/>
      <c r="G38" s="100"/>
      <c r="H38" s="100"/>
      <c r="I38" s="108"/>
      <c r="J38" s="330"/>
      <c r="K38" s="330"/>
      <c r="L38" s="83"/>
      <c r="O38" s="85"/>
      <c r="Q38" s="83"/>
      <c r="T38" s="85"/>
      <c r="V38" s="83"/>
      <c r="Y38" s="85"/>
      <c r="AA38" s="83"/>
      <c r="AB38" s="86"/>
      <c r="AD38" s="87"/>
      <c r="AE38" s="87"/>
      <c r="AF38" s="87"/>
      <c r="AG38" s="87"/>
      <c r="AH38" s="87"/>
      <c r="AI38" s="87"/>
      <c r="AJ38" s="87"/>
      <c r="AK38" s="87"/>
      <c r="AL38" s="87"/>
    </row>
    <row r="39" spans="1:38" s="84" customFormat="1" ht="13" x14ac:dyDescent="0.3">
      <c r="A39" s="88"/>
      <c r="B39" s="80"/>
      <c r="D39" s="79"/>
      <c r="E39" s="111"/>
      <c r="G39" s="112"/>
      <c r="H39" s="113"/>
      <c r="I39" s="114" t="s">
        <v>42</v>
      </c>
      <c r="J39" s="336"/>
      <c r="K39" s="337">
        <f>SUM(K3:K38)</f>
        <v>0</v>
      </c>
      <c r="L39" s="120">
        <f>SUM(L3:L38)</f>
        <v>0</v>
      </c>
      <c r="M39" s="120">
        <f t="shared" ref="M39:P39" si="5">SUM(M3:M38)</f>
        <v>0</v>
      </c>
      <c r="N39" s="120">
        <f t="shared" si="5"/>
        <v>0</v>
      </c>
      <c r="O39" s="120">
        <f t="shared" si="5"/>
        <v>0</v>
      </c>
      <c r="P39" s="120">
        <f t="shared" si="5"/>
        <v>0</v>
      </c>
      <c r="Q39" s="83"/>
      <c r="T39" s="85"/>
      <c r="V39" s="83"/>
      <c r="Y39" s="85"/>
      <c r="AA39" s="83"/>
      <c r="AB39" s="86"/>
      <c r="AD39" s="87"/>
      <c r="AE39" s="87"/>
      <c r="AF39" s="87"/>
      <c r="AG39" s="87"/>
      <c r="AH39" s="87"/>
      <c r="AI39" s="87"/>
      <c r="AJ39" s="87"/>
      <c r="AK39" s="87"/>
      <c r="AL39" s="87"/>
    </row>
    <row r="40" spans="1:38" s="84" customFormat="1" ht="13" x14ac:dyDescent="0.3">
      <c r="A40" s="88"/>
      <c r="B40" s="80"/>
      <c r="D40" s="79"/>
      <c r="E40" s="111"/>
      <c r="F40" s="81"/>
      <c r="G40" s="115"/>
      <c r="H40" s="116"/>
      <c r="I40" s="108"/>
      <c r="J40" s="338"/>
      <c r="K40" s="338"/>
      <c r="L40" s="83"/>
      <c r="O40" s="85"/>
      <c r="Q40" s="83"/>
      <c r="T40" s="85"/>
      <c r="V40" s="83"/>
      <c r="Y40" s="85"/>
      <c r="AA40" s="83"/>
      <c r="AB40" s="86"/>
      <c r="AD40" s="87"/>
      <c r="AE40" s="87"/>
      <c r="AF40" s="87"/>
      <c r="AG40" s="87"/>
      <c r="AH40" s="87"/>
      <c r="AI40" s="87"/>
      <c r="AJ40" s="87"/>
      <c r="AK40" s="87"/>
      <c r="AL40" s="87"/>
    </row>
    <row r="41" spans="1:38" s="84" customFormat="1" ht="13" outlineLevel="1" x14ac:dyDescent="0.3">
      <c r="A41" s="88"/>
      <c r="B41" s="80"/>
      <c r="C41" s="132" t="s">
        <v>43</v>
      </c>
      <c r="D41" s="89"/>
      <c r="E41" s="90" t="s">
        <v>32</v>
      </c>
      <c r="F41" s="91" t="s">
        <v>101</v>
      </c>
      <c r="G41" s="91" t="s">
        <v>102</v>
      </c>
      <c r="H41" s="91" t="s">
        <v>103</v>
      </c>
      <c r="I41" s="92"/>
      <c r="J41" s="331"/>
      <c r="K41" s="331"/>
      <c r="L41" s="93"/>
      <c r="M41" s="94"/>
      <c r="N41" s="94"/>
      <c r="O41" s="95"/>
      <c r="P41" s="94"/>
      <c r="Q41" s="93"/>
      <c r="T41" s="85"/>
      <c r="V41" s="83"/>
      <c r="Y41" s="85"/>
      <c r="AA41" s="83"/>
      <c r="AB41" s="86"/>
      <c r="AD41" s="87"/>
      <c r="AE41" s="87"/>
      <c r="AF41" s="87"/>
      <c r="AG41" s="87"/>
      <c r="AH41" s="87"/>
      <c r="AI41" s="87"/>
      <c r="AJ41" s="87"/>
      <c r="AK41" s="87"/>
      <c r="AL41" s="87"/>
    </row>
    <row r="42" spans="1:38" s="84" customFormat="1" ht="13" outlineLevel="1" x14ac:dyDescent="0.3">
      <c r="A42" s="88"/>
      <c r="B42" s="80"/>
      <c r="C42" s="96" t="s">
        <v>33</v>
      </c>
      <c r="D42" s="88"/>
      <c r="E42" s="105"/>
      <c r="F42" s="106"/>
      <c r="G42" s="106"/>
      <c r="H42" s="106"/>
      <c r="I42" s="82"/>
      <c r="J42" s="330"/>
      <c r="K42" s="330"/>
      <c r="L42" s="83"/>
      <c r="O42" s="85"/>
      <c r="Q42" s="83"/>
      <c r="T42" s="85"/>
      <c r="V42" s="83"/>
      <c r="Y42" s="85"/>
      <c r="AA42" s="83"/>
      <c r="AB42" s="86"/>
      <c r="AD42" s="87"/>
      <c r="AE42" s="87"/>
      <c r="AF42" s="87"/>
      <c r="AG42" s="87"/>
      <c r="AH42" s="87"/>
      <c r="AI42" s="87"/>
      <c r="AJ42" s="87"/>
      <c r="AK42" s="87"/>
      <c r="AL42" s="87"/>
    </row>
    <row r="43" spans="1:38" s="84" customFormat="1" ht="13" outlineLevel="1" x14ac:dyDescent="0.3">
      <c r="A43" s="88" t="s">
        <v>44</v>
      </c>
      <c r="B43" s="80"/>
      <c r="D43" s="79" t="s">
        <v>24</v>
      </c>
      <c r="E43" s="99"/>
      <c r="F43" s="100"/>
      <c r="G43" s="101">
        <v>0</v>
      </c>
      <c r="H43" s="101">
        <v>0</v>
      </c>
      <c r="I43" s="82"/>
      <c r="J43" s="330">
        <f>E43*G43*H43</f>
        <v>0</v>
      </c>
      <c r="K43" s="330"/>
      <c r="L43" s="83"/>
      <c r="O43" s="85"/>
      <c r="Q43" s="83"/>
      <c r="T43" s="85"/>
      <c r="V43" s="83"/>
      <c r="Y43" s="85"/>
      <c r="AA43" s="83"/>
      <c r="AB43" s="86"/>
      <c r="AD43" s="87"/>
      <c r="AE43" s="87"/>
      <c r="AF43" s="87"/>
      <c r="AG43" s="87"/>
      <c r="AH43" s="87"/>
      <c r="AI43" s="87"/>
      <c r="AJ43" s="87"/>
      <c r="AK43" s="87"/>
      <c r="AL43" s="87"/>
    </row>
    <row r="44" spans="1:38" s="84" customFormat="1" ht="13" outlineLevel="1" x14ac:dyDescent="0.3">
      <c r="A44" s="88" t="s">
        <v>44</v>
      </c>
      <c r="B44" s="80"/>
      <c r="D44" s="102" t="s">
        <v>45</v>
      </c>
      <c r="E44" s="99"/>
      <c r="F44" s="101"/>
      <c r="G44" s="101">
        <f>G43</f>
        <v>0</v>
      </c>
      <c r="H44" s="101">
        <f t="shared" ref="H44:H45" si="6">H43</f>
        <v>0</v>
      </c>
      <c r="I44" s="82"/>
      <c r="J44" s="330">
        <f>E44*F44*G44*H44</f>
        <v>0</v>
      </c>
      <c r="K44" s="330"/>
      <c r="L44" s="83"/>
      <c r="O44" s="85"/>
      <c r="Q44" s="83"/>
      <c r="T44" s="85"/>
      <c r="V44" s="83"/>
      <c r="Y44" s="85"/>
      <c r="AA44" s="83"/>
      <c r="AB44" s="86"/>
      <c r="AD44" s="87"/>
      <c r="AE44" s="87"/>
      <c r="AF44" s="87"/>
      <c r="AG44" s="87"/>
      <c r="AH44" s="87"/>
      <c r="AI44" s="87"/>
      <c r="AJ44" s="87"/>
      <c r="AK44" s="87"/>
      <c r="AL44" s="87"/>
    </row>
    <row r="45" spans="1:38" s="84" customFormat="1" ht="13" outlineLevel="1" x14ac:dyDescent="0.3">
      <c r="A45" s="88" t="s">
        <v>44</v>
      </c>
      <c r="B45" s="80"/>
      <c r="D45" s="79" t="s">
        <v>105</v>
      </c>
      <c r="E45" s="99"/>
      <c r="F45" s="101"/>
      <c r="G45" s="101">
        <f>G44</f>
        <v>0</v>
      </c>
      <c r="H45" s="101">
        <f t="shared" si="6"/>
        <v>0</v>
      </c>
      <c r="I45" s="82"/>
      <c r="J45" s="330">
        <f>E45*F45*G45*H45</f>
        <v>0</v>
      </c>
      <c r="K45" s="330"/>
      <c r="L45" s="83"/>
      <c r="O45" s="85"/>
      <c r="Q45" s="83"/>
      <c r="T45" s="85"/>
      <c r="V45" s="83"/>
      <c r="Y45" s="85"/>
      <c r="AA45" s="83"/>
      <c r="AB45" s="86"/>
      <c r="AD45" s="87"/>
      <c r="AE45" s="87"/>
      <c r="AF45" s="87"/>
      <c r="AG45" s="87"/>
      <c r="AH45" s="87"/>
      <c r="AI45" s="87"/>
      <c r="AJ45" s="87"/>
      <c r="AK45" s="87"/>
      <c r="AL45" s="87"/>
    </row>
    <row r="46" spans="1:38" s="84" customFormat="1" ht="13" outlineLevel="1" x14ac:dyDescent="0.3">
      <c r="A46" s="88" t="s">
        <v>44</v>
      </c>
      <c r="B46" s="80"/>
      <c r="D46" s="79" t="s">
        <v>36</v>
      </c>
      <c r="E46" s="99"/>
      <c r="F46" s="100"/>
      <c r="G46" s="101">
        <f>G45</f>
        <v>0</v>
      </c>
      <c r="H46" s="101">
        <f>H45</f>
        <v>0</v>
      </c>
      <c r="I46" s="82"/>
      <c r="J46" s="330">
        <f>E46*G46*H46</f>
        <v>0</v>
      </c>
      <c r="K46" s="330"/>
      <c r="L46" s="203" t="s">
        <v>125</v>
      </c>
      <c r="O46" s="85"/>
      <c r="Q46" s="83"/>
      <c r="T46" s="85"/>
      <c r="V46" s="83"/>
      <c r="Y46" s="85"/>
      <c r="AA46" s="83"/>
      <c r="AB46" s="86"/>
      <c r="AD46" s="87"/>
      <c r="AE46" s="87"/>
      <c r="AF46" s="87"/>
      <c r="AG46" s="87"/>
      <c r="AH46" s="87"/>
      <c r="AI46" s="87"/>
      <c r="AJ46" s="87"/>
      <c r="AK46" s="87"/>
      <c r="AL46" s="87"/>
    </row>
    <row r="47" spans="1:38" s="84" customFormat="1" ht="13.5" outlineLevel="1" thickBot="1" x14ac:dyDescent="0.35">
      <c r="A47" s="88" t="s">
        <v>44</v>
      </c>
      <c r="B47" s="80"/>
      <c r="D47" s="79" t="s">
        <v>37</v>
      </c>
      <c r="E47" s="99"/>
      <c r="F47" s="100"/>
      <c r="G47" s="101">
        <f>G46</f>
        <v>0</v>
      </c>
      <c r="H47" s="101">
        <f>H46</f>
        <v>0</v>
      </c>
      <c r="I47" s="82"/>
      <c r="J47" s="330">
        <f>E47*G47*H47</f>
        <v>0</v>
      </c>
      <c r="K47" s="330"/>
      <c r="L47" s="83" t="s">
        <v>96</v>
      </c>
      <c r="M47" s="83" t="s">
        <v>97</v>
      </c>
      <c r="N47" s="83" t="s">
        <v>98</v>
      </c>
      <c r="O47" s="83" t="s">
        <v>99</v>
      </c>
      <c r="P47" s="83" t="s">
        <v>100</v>
      </c>
      <c r="Q47" s="83"/>
      <c r="T47" s="85"/>
      <c r="V47" s="83"/>
      <c r="Y47" s="85"/>
      <c r="AA47" s="83"/>
      <c r="AB47" s="86"/>
      <c r="AD47" s="87"/>
      <c r="AE47" s="87"/>
      <c r="AF47" s="87"/>
      <c r="AG47" s="87"/>
      <c r="AH47" s="87"/>
      <c r="AI47" s="87"/>
      <c r="AJ47" s="87"/>
      <c r="AK47" s="87"/>
      <c r="AL47" s="87"/>
    </row>
    <row r="48" spans="1:38" s="84" customFormat="1" ht="13.5" outlineLevel="1" thickBot="1" x14ac:dyDescent="0.35">
      <c r="A48" s="88"/>
      <c r="B48" s="80"/>
      <c r="D48" s="79"/>
      <c r="E48" s="103"/>
      <c r="F48" s="100"/>
      <c r="G48" s="100"/>
      <c r="H48" s="100"/>
      <c r="I48" s="82"/>
      <c r="J48" s="332"/>
      <c r="K48" s="333">
        <f>SUM(J43:J47)</f>
        <v>0</v>
      </c>
      <c r="L48" s="202">
        <f>$K48</f>
        <v>0</v>
      </c>
      <c r="M48" s="202">
        <f>$K48</f>
        <v>0</v>
      </c>
      <c r="N48" s="202">
        <f>$K48</f>
        <v>0</v>
      </c>
      <c r="O48" s="202">
        <f>$K48</f>
        <v>0</v>
      </c>
      <c r="P48" s="202">
        <f>$K48</f>
        <v>0</v>
      </c>
      <c r="Q48" s="83"/>
      <c r="T48" s="85"/>
      <c r="V48" s="83"/>
      <c r="Y48" s="85"/>
      <c r="AA48" s="83"/>
      <c r="AB48" s="86"/>
      <c r="AD48" s="87"/>
      <c r="AE48" s="87"/>
      <c r="AF48" s="87"/>
      <c r="AG48" s="87"/>
      <c r="AH48" s="87"/>
      <c r="AI48" s="87"/>
      <c r="AJ48" s="87"/>
      <c r="AK48" s="87"/>
      <c r="AL48" s="87"/>
    </row>
    <row r="49" spans="1:38" s="84" customFormat="1" ht="13" outlineLevel="1" x14ac:dyDescent="0.3">
      <c r="A49" s="88"/>
      <c r="B49" s="80"/>
      <c r="C49" s="96" t="s">
        <v>33</v>
      </c>
      <c r="D49" s="88"/>
      <c r="E49" s="105"/>
      <c r="F49" s="106"/>
      <c r="G49" s="106"/>
      <c r="H49" s="106"/>
      <c r="I49" s="82"/>
      <c r="J49" s="330"/>
      <c r="K49" s="330"/>
      <c r="L49" s="83"/>
      <c r="O49" s="85"/>
      <c r="Q49" s="83"/>
      <c r="T49" s="85"/>
      <c r="V49" s="83"/>
      <c r="Y49" s="85"/>
      <c r="AA49" s="83"/>
      <c r="AB49" s="86"/>
      <c r="AD49" s="87"/>
      <c r="AE49" s="87"/>
      <c r="AF49" s="87"/>
      <c r="AG49" s="87"/>
      <c r="AH49" s="87"/>
      <c r="AI49" s="87"/>
      <c r="AJ49" s="87"/>
      <c r="AK49" s="87"/>
      <c r="AL49" s="87"/>
    </row>
    <row r="50" spans="1:38" s="84" customFormat="1" ht="13" outlineLevel="1" x14ac:dyDescent="0.3">
      <c r="A50" s="88" t="s">
        <v>44</v>
      </c>
      <c r="B50" s="80"/>
      <c r="D50" s="79" t="s">
        <v>24</v>
      </c>
      <c r="E50" s="99"/>
      <c r="F50" s="100"/>
      <c r="G50" s="101"/>
      <c r="H50" s="101"/>
      <c r="I50" s="82"/>
      <c r="J50" s="330">
        <f>E50*G50*H50</f>
        <v>0</v>
      </c>
      <c r="K50" s="330"/>
      <c r="L50" s="83"/>
      <c r="O50" s="85"/>
      <c r="Q50" s="83"/>
      <c r="T50" s="85"/>
      <c r="V50" s="83"/>
      <c r="Y50" s="85"/>
      <c r="AA50" s="83"/>
      <c r="AB50" s="86"/>
      <c r="AD50" s="87"/>
      <c r="AE50" s="87"/>
      <c r="AF50" s="87"/>
      <c r="AG50" s="87"/>
      <c r="AH50" s="87"/>
      <c r="AI50" s="87"/>
      <c r="AJ50" s="87"/>
      <c r="AK50" s="87"/>
      <c r="AL50" s="87"/>
    </row>
    <row r="51" spans="1:38" s="84" customFormat="1" ht="13" outlineLevel="1" x14ac:dyDescent="0.3">
      <c r="A51" s="88" t="s">
        <v>44</v>
      </c>
      <c r="B51" s="80"/>
      <c r="D51" s="102" t="s">
        <v>45</v>
      </c>
      <c r="E51" s="99"/>
      <c r="F51" s="101"/>
      <c r="G51" s="101">
        <f>G50</f>
        <v>0</v>
      </c>
      <c r="H51" s="101">
        <f t="shared" ref="H51:H52" si="7">H50</f>
        <v>0</v>
      </c>
      <c r="I51" s="82"/>
      <c r="J51" s="330">
        <f>E51*F51*G51*H51</f>
        <v>0</v>
      </c>
      <c r="K51" s="330"/>
      <c r="L51" s="83"/>
      <c r="O51" s="85"/>
      <c r="Q51" s="83"/>
      <c r="T51" s="85"/>
      <c r="V51" s="83"/>
      <c r="Y51" s="85"/>
      <c r="AA51" s="83"/>
      <c r="AB51" s="86"/>
      <c r="AD51" s="87"/>
      <c r="AE51" s="87"/>
      <c r="AF51" s="87"/>
      <c r="AG51" s="87"/>
      <c r="AH51" s="87"/>
      <c r="AI51" s="87"/>
      <c r="AJ51" s="87"/>
      <c r="AK51" s="87"/>
      <c r="AL51" s="87"/>
    </row>
    <row r="52" spans="1:38" s="84" customFormat="1" ht="13" outlineLevel="1" x14ac:dyDescent="0.3">
      <c r="A52" s="88" t="s">
        <v>44</v>
      </c>
      <c r="B52" s="80"/>
      <c r="D52" s="79" t="s">
        <v>105</v>
      </c>
      <c r="E52" s="99"/>
      <c r="F52" s="101"/>
      <c r="G52" s="101">
        <f t="shared" ref="G52" si="8">G51</f>
        <v>0</v>
      </c>
      <c r="H52" s="101">
        <f t="shared" si="7"/>
        <v>0</v>
      </c>
      <c r="I52" s="82"/>
      <c r="J52" s="330">
        <f>E52*F52*G52*H52</f>
        <v>0</v>
      </c>
      <c r="K52" s="330"/>
      <c r="L52" s="83"/>
      <c r="O52" s="85"/>
      <c r="Q52" s="83"/>
      <c r="T52" s="85"/>
      <c r="V52" s="83"/>
      <c r="Y52" s="85"/>
      <c r="AA52" s="83"/>
      <c r="AB52" s="86"/>
      <c r="AD52" s="87"/>
      <c r="AE52" s="87"/>
      <c r="AF52" s="87"/>
      <c r="AG52" s="87"/>
      <c r="AH52" s="87"/>
      <c r="AI52" s="87"/>
      <c r="AJ52" s="87"/>
      <c r="AK52" s="87"/>
      <c r="AL52" s="87"/>
    </row>
    <row r="53" spans="1:38" s="84" customFormat="1" ht="13" outlineLevel="1" x14ac:dyDescent="0.3">
      <c r="A53" s="88" t="s">
        <v>44</v>
      </c>
      <c r="B53" s="80"/>
      <c r="D53" s="79" t="s">
        <v>36</v>
      </c>
      <c r="E53" s="99"/>
      <c r="F53" s="100"/>
      <c r="G53" s="101">
        <f>G52</f>
        <v>0</v>
      </c>
      <c r="H53" s="101">
        <f>H52</f>
        <v>0</v>
      </c>
      <c r="I53" s="82"/>
      <c r="J53" s="330">
        <f>E53*G53*H53</f>
        <v>0</v>
      </c>
      <c r="K53" s="330"/>
      <c r="L53" s="203" t="s">
        <v>125</v>
      </c>
      <c r="O53" s="85"/>
      <c r="Q53" s="83"/>
      <c r="T53" s="85"/>
      <c r="V53" s="83"/>
      <c r="Y53" s="85"/>
      <c r="AA53" s="83"/>
      <c r="AB53" s="86"/>
      <c r="AD53" s="87"/>
      <c r="AE53" s="87"/>
      <c r="AF53" s="87"/>
      <c r="AG53" s="87"/>
      <c r="AH53" s="87"/>
      <c r="AI53" s="87"/>
      <c r="AJ53" s="87"/>
      <c r="AK53" s="87"/>
      <c r="AL53" s="87"/>
    </row>
    <row r="54" spans="1:38" s="84" customFormat="1" ht="13.5" outlineLevel="1" thickBot="1" x14ac:dyDescent="0.35">
      <c r="A54" s="88" t="s">
        <v>44</v>
      </c>
      <c r="B54" s="80"/>
      <c r="D54" s="79" t="s">
        <v>37</v>
      </c>
      <c r="E54" s="99"/>
      <c r="F54" s="100"/>
      <c r="G54" s="101">
        <f>G53</f>
        <v>0</v>
      </c>
      <c r="H54" s="101">
        <f>H53</f>
        <v>0</v>
      </c>
      <c r="I54" s="82"/>
      <c r="J54" s="330">
        <f>E54*G54*H54</f>
        <v>0</v>
      </c>
      <c r="K54" s="330"/>
      <c r="L54" s="83" t="s">
        <v>96</v>
      </c>
      <c r="M54" s="83" t="s">
        <v>97</v>
      </c>
      <c r="N54" s="83" t="s">
        <v>98</v>
      </c>
      <c r="O54" s="83" t="s">
        <v>99</v>
      </c>
      <c r="P54" s="83" t="s">
        <v>100</v>
      </c>
      <c r="Q54" s="83"/>
      <c r="T54" s="85"/>
      <c r="V54" s="83"/>
      <c r="Y54" s="85"/>
      <c r="AA54" s="83"/>
      <c r="AB54" s="86"/>
      <c r="AD54" s="87"/>
      <c r="AE54" s="87"/>
      <c r="AF54" s="87"/>
      <c r="AG54" s="87"/>
      <c r="AH54" s="87"/>
      <c r="AI54" s="87"/>
      <c r="AJ54" s="87"/>
      <c r="AK54" s="87"/>
      <c r="AL54" s="87"/>
    </row>
    <row r="55" spans="1:38" s="84" customFormat="1" ht="13.5" outlineLevel="1" thickBot="1" x14ac:dyDescent="0.35">
      <c r="A55" s="88"/>
      <c r="B55" s="80"/>
      <c r="C55" s="79"/>
      <c r="D55" s="79"/>
      <c r="E55" s="103"/>
      <c r="F55" s="100"/>
      <c r="G55" s="100"/>
      <c r="H55" s="100"/>
      <c r="I55" s="82"/>
      <c r="J55" s="332"/>
      <c r="K55" s="333">
        <f>SUM(J50:J54)</f>
        <v>0</v>
      </c>
      <c r="L55" s="202">
        <f>$K55</f>
        <v>0</v>
      </c>
      <c r="M55" s="202">
        <f>$K55</f>
        <v>0</v>
      </c>
      <c r="N55" s="202">
        <f>$K55</f>
        <v>0</v>
      </c>
      <c r="O55" s="202">
        <f>$K55</f>
        <v>0</v>
      </c>
      <c r="P55" s="202">
        <f>$K55</f>
        <v>0</v>
      </c>
      <c r="Q55" s="83"/>
      <c r="T55" s="85"/>
      <c r="V55" s="83"/>
      <c r="Y55" s="85"/>
      <c r="AA55" s="83"/>
      <c r="AB55" s="86"/>
      <c r="AD55" s="87"/>
      <c r="AE55" s="87"/>
      <c r="AF55" s="87"/>
      <c r="AG55" s="87"/>
      <c r="AH55" s="87"/>
      <c r="AI55" s="87"/>
      <c r="AJ55" s="87"/>
      <c r="AK55" s="87"/>
      <c r="AL55" s="87"/>
    </row>
    <row r="56" spans="1:38" s="84" customFormat="1" ht="13" outlineLevel="1" x14ac:dyDescent="0.3">
      <c r="A56" s="88"/>
      <c r="B56" s="80"/>
      <c r="C56" s="96" t="s">
        <v>33</v>
      </c>
      <c r="D56" s="88"/>
      <c r="E56" s="105"/>
      <c r="F56" s="106"/>
      <c r="G56" s="106"/>
      <c r="H56" s="106"/>
      <c r="I56" s="82"/>
      <c r="J56" s="330"/>
      <c r="K56" s="330"/>
      <c r="L56" s="83"/>
      <c r="O56" s="85"/>
      <c r="Q56" s="83"/>
      <c r="T56" s="85"/>
      <c r="V56" s="83"/>
      <c r="Y56" s="85"/>
      <c r="AA56" s="83"/>
      <c r="AB56" s="86"/>
      <c r="AD56" s="87"/>
      <c r="AE56" s="87"/>
      <c r="AF56" s="87"/>
      <c r="AG56" s="87"/>
      <c r="AH56" s="87"/>
      <c r="AI56" s="87"/>
      <c r="AJ56" s="87"/>
      <c r="AK56" s="87"/>
      <c r="AL56" s="87"/>
    </row>
    <row r="57" spans="1:38" s="84" customFormat="1" ht="13" outlineLevel="1" x14ac:dyDescent="0.3">
      <c r="A57" s="88" t="s">
        <v>44</v>
      </c>
      <c r="B57" s="80"/>
      <c r="D57" s="79" t="s">
        <v>24</v>
      </c>
      <c r="E57" s="99"/>
      <c r="F57" s="100"/>
      <c r="G57" s="101"/>
      <c r="H57" s="101"/>
      <c r="I57" s="82"/>
      <c r="J57" s="330">
        <f>E57*G57*H57</f>
        <v>0</v>
      </c>
      <c r="K57" s="330"/>
      <c r="L57" s="83"/>
      <c r="O57" s="85"/>
      <c r="Q57" s="83"/>
      <c r="T57" s="85"/>
      <c r="V57" s="83"/>
      <c r="Y57" s="85"/>
      <c r="AA57" s="83"/>
      <c r="AB57" s="86"/>
      <c r="AD57" s="87"/>
      <c r="AE57" s="87"/>
      <c r="AF57" s="87"/>
      <c r="AG57" s="87"/>
      <c r="AH57" s="87"/>
      <c r="AI57" s="87"/>
      <c r="AJ57" s="87"/>
      <c r="AK57" s="87"/>
      <c r="AL57" s="87"/>
    </row>
    <row r="58" spans="1:38" s="84" customFormat="1" ht="13" outlineLevel="1" x14ac:dyDescent="0.3">
      <c r="A58" s="88" t="s">
        <v>44</v>
      </c>
      <c r="B58" s="80"/>
      <c r="D58" s="102" t="s">
        <v>45</v>
      </c>
      <c r="E58" s="99"/>
      <c r="F58" s="101"/>
      <c r="G58" s="101">
        <f>G57</f>
        <v>0</v>
      </c>
      <c r="H58" s="101">
        <f t="shared" ref="H58:H59" si="9">H57</f>
        <v>0</v>
      </c>
      <c r="I58" s="82"/>
      <c r="J58" s="330">
        <f>E58*F58*G58*H58</f>
        <v>0</v>
      </c>
      <c r="K58" s="330"/>
      <c r="L58" s="83"/>
      <c r="O58" s="85"/>
      <c r="Q58" s="83"/>
      <c r="T58" s="85"/>
      <c r="V58" s="83"/>
      <c r="Y58" s="85"/>
      <c r="AA58" s="83"/>
      <c r="AB58" s="86"/>
      <c r="AD58" s="87"/>
      <c r="AE58" s="87"/>
      <c r="AF58" s="87"/>
      <c r="AG58" s="87"/>
      <c r="AH58" s="87"/>
      <c r="AI58" s="87"/>
      <c r="AJ58" s="87"/>
      <c r="AK58" s="87"/>
      <c r="AL58" s="87"/>
    </row>
    <row r="59" spans="1:38" s="84" customFormat="1" ht="13" outlineLevel="1" x14ac:dyDescent="0.3">
      <c r="A59" s="88" t="s">
        <v>44</v>
      </c>
      <c r="B59" s="80"/>
      <c r="D59" s="79" t="s">
        <v>105</v>
      </c>
      <c r="E59" s="99"/>
      <c r="F59" s="101"/>
      <c r="G59" s="101">
        <f t="shared" ref="G59" si="10">G58</f>
        <v>0</v>
      </c>
      <c r="H59" s="101">
        <f t="shared" si="9"/>
        <v>0</v>
      </c>
      <c r="I59" s="82"/>
      <c r="J59" s="330">
        <f>E59*F59*G59*H59</f>
        <v>0</v>
      </c>
      <c r="K59" s="330"/>
      <c r="L59" s="83"/>
      <c r="O59" s="85"/>
      <c r="Q59" s="83"/>
      <c r="T59" s="85"/>
      <c r="V59" s="83"/>
      <c r="Y59" s="85"/>
      <c r="AA59" s="83"/>
      <c r="AB59" s="86"/>
      <c r="AD59" s="87"/>
      <c r="AE59" s="87"/>
      <c r="AF59" s="87"/>
      <c r="AG59" s="87"/>
      <c r="AH59" s="87"/>
      <c r="AI59" s="87"/>
      <c r="AJ59" s="87"/>
      <c r="AK59" s="87"/>
      <c r="AL59" s="87"/>
    </row>
    <row r="60" spans="1:38" s="84" customFormat="1" ht="13" outlineLevel="1" x14ac:dyDescent="0.3">
      <c r="A60" s="88" t="s">
        <v>44</v>
      </c>
      <c r="B60" s="80"/>
      <c r="D60" s="79" t="s">
        <v>36</v>
      </c>
      <c r="E60" s="99"/>
      <c r="F60" s="100"/>
      <c r="G60" s="101">
        <f>G59</f>
        <v>0</v>
      </c>
      <c r="H60" s="101">
        <f>H59</f>
        <v>0</v>
      </c>
      <c r="I60" s="82"/>
      <c r="J60" s="330">
        <f>E60*G60*H60</f>
        <v>0</v>
      </c>
      <c r="K60" s="330"/>
      <c r="L60" s="203" t="s">
        <v>125</v>
      </c>
      <c r="O60" s="85"/>
      <c r="Q60" s="83"/>
      <c r="T60" s="85"/>
      <c r="V60" s="83"/>
      <c r="Y60" s="85"/>
      <c r="AA60" s="83"/>
      <c r="AB60" s="86"/>
      <c r="AD60" s="87"/>
      <c r="AE60" s="87"/>
      <c r="AF60" s="87"/>
      <c r="AG60" s="87"/>
      <c r="AH60" s="87"/>
      <c r="AI60" s="87"/>
      <c r="AJ60" s="87"/>
      <c r="AK60" s="87"/>
      <c r="AL60" s="87"/>
    </row>
    <row r="61" spans="1:38" s="84" customFormat="1" ht="13.5" outlineLevel="1" thickBot="1" x14ac:dyDescent="0.35">
      <c r="A61" s="88" t="s">
        <v>44</v>
      </c>
      <c r="B61" s="80"/>
      <c r="D61" s="79" t="s">
        <v>37</v>
      </c>
      <c r="E61" s="99"/>
      <c r="F61" s="100"/>
      <c r="G61" s="101">
        <f>G60</f>
        <v>0</v>
      </c>
      <c r="H61" s="101">
        <f>H60</f>
        <v>0</v>
      </c>
      <c r="I61" s="82"/>
      <c r="J61" s="330">
        <f>E61*G61*H61</f>
        <v>0</v>
      </c>
      <c r="K61" s="330"/>
      <c r="L61" s="83" t="s">
        <v>96</v>
      </c>
      <c r="M61" s="83" t="s">
        <v>97</v>
      </c>
      <c r="N61" s="83" t="s">
        <v>98</v>
      </c>
      <c r="O61" s="83" t="s">
        <v>99</v>
      </c>
      <c r="P61" s="83" t="s">
        <v>100</v>
      </c>
      <c r="Q61" s="83"/>
      <c r="T61" s="85"/>
      <c r="V61" s="83"/>
      <c r="Y61" s="85"/>
      <c r="AA61" s="83"/>
      <c r="AB61" s="86"/>
      <c r="AD61" s="87"/>
      <c r="AE61" s="87"/>
      <c r="AF61" s="87"/>
      <c r="AG61" s="87"/>
      <c r="AH61" s="87"/>
      <c r="AI61" s="87"/>
      <c r="AJ61" s="87"/>
      <c r="AK61" s="87"/>
      <c r="AL61" s="87"/>
    </row>
    <row r="62" spans="1:38" s="84" customFormat="1" ht="13.5" outlineLevel="1" thickBot="1" x14ac:dyDescent="0.35">
      <c r="A62" s="88"/>
      <c r="B62" s="80"/>
      <c r="D62" s="79"/>
      <c r="E62" s="99"/>
      <c r="F62" s="100"/>
      <c r="G62" s="101"/>
      <c r="H62" s="101"/>
      <c r="I62" s="82"/>
      <c r="J62" s="332"/>
      <c r="K62" s="333">
        <f>SUM(J57:J61)</f>
        <v>0</v>
      </c>
      <c r="L62" s="202">
        <f>$K62</f>
        <v>0</v>
      </c>
      <c r="M62" s="202">
        <f>$K62</f>
        <v>0</v>
      </c>
      <c r="N62" s="202">
        <f>$K62</f>
        <v>0</v>
      </c>
      <c r="O62" s="202">
        <f>$K62</f>
        <v>0</v>
      </c>
      <c r="P62" s="202">
        <f>$K62</f>
        <v>0</v>
      </c>
      <c r="Q62" s="83"/>
      <c r="T62" s="85"/>
      <c r="V62" s="83"/>
      <c r="Y62" s="85"/>
      <c r="AA62" s="83"/>
      <c r="AB62" s="86"/>
      <c r="AD62" s="87"/>
      <c r="AE62" s="87"/>
      <c r="AF62" s="87"/>
      <c r="AG62" s="87"/>
      <c r="AH62" s="87"/>
      <c r="AI62" s="87"/>
      <c r="AJ62" s="87"/>
      <c r="AK62" s="87"/>
      <c r="AL62" s="87"/>
    </row>
    <row r="63" spans="1:38" s="84" customFormat="1" ht="13" outlineLevel="1" x14ac:dyDescent="0.3">
      <c r="A63" s="79"/>
      <c r="B63" s="80"/>
      <c r="D63" s="79"/>
      <c r="E63" s="103"/>
      <c r="F63" s="100"/>
      <c r="G63" s="100"/>
      <c r="H63" s="100"/>
      <c r="I63" s="82"/>
      <c r="J63" s="330"/>
      <c r="K63" s="330"/>
      <c r="L63" s="83"/>
      <c r="O63" s="85"/>
      <c r="Q63" s="83"/>
      <c r="T63" s="85"/>
      <c r="V63" s="83"/>
      <c r="Y63" s="85"/>
      <c r="AA63" s="83"/>
      <c r="AB63" s="86"/>
      <c r="AD63" s="87"/>
      <c r="AE63" s="87"/>
      <c r="AF63" s="87"/>
      <c r="AG63" s="87"/>
      <c r="AH63" s="87"/>
      <c r="AI63" s="87"/>
      <c r="AJ63" s="87"/>
      <c r="AK63" s="87"/>
      <c r="AL63" s="87"/>
    </row>
    <row r="64" spans="1:38" s="84" customFormat="1" ht="13" x14ac:dyDescent="0.3">
      <c r="A64" s="88"/>
      <c r="B64" s="80"/>
      <c r="C64" s="79"/>
      <c r="D64" s="79"/>
      <c r="E64" s="117"/>
      <c r="G64" s="112"/>
      <c r="H64" s="113"/>
      <c r="I64" s="114" t="s">
        <v>46</v>
      </c>
      <c r="J64" s="339"/>
      <c r="K64" s="340">
        <f>SUM(K44:K63)</f>
        <v>0</v>
      </c>
      <c r="L64" s="120">
        <f t="shared" ref="L64:P64" si="11">SUM(L44:L63)</f>
        <v>0</v>
      </c>
      <c r="M64" s="120">
        <f t="shared" si="11"/>
        <v>0</v>
      </c>
      <c r="N64" s="120">
        <f t="shared" si="11"/>
        <v>0</v>
      </c>
      <c r="O64" s="120">
        <f t="shared" si="11"/>
        <v>0</v>
      </c>
      <c r="P64" s="120">
        <f t="shared" si="11"/>
        <v>0</v>
      </c>
      <c r="Q64" s="83"/>
      <c r="T64" s="85"/>
      <c r="V64" s="83"/>
      <c r="Y64" s="85"/>
      <c r="AA64" s="83"/>
      <c r="AB64" s="86"/>
      <c r="AD64" s="87"/>
      <c r="AE64" s="87"/>
      <c r="AF64" s="87"/>
      <c r="AG64" s="87"/>
      <c r="AH64" s="87"/>
      <c r="AI64" s="87"/>
      <c r="AJ64" s="87"/>
      <c r="AK64" s="87"/>
      <c r="AL64" s="87"/>
    </row>
    <row r="65" spans="1:38" s="84" customFormat="1" ht="9" customHeight="1" thickBot="1" x14ac:dyDescent="0.35">
      <c r="A65" s="79"/>
      <c r="B65" s="80"/>
      <c r="C65" s="79"/>
      <c r="D65" s="79"/>
      <c r="E65" s="79"/>
      <c r="F65" s="81"/>
      <c r="G65" s="81"/>
      <c r="H65" s="82"/>
      <c r="I65" s="82"/>
      <c r="J65" s="330"/>
      <c r="K65" s="330"/>
      <c r="L65" s="83"/>
      <c r="O65" s="85"/>
      <c r="Q65" s="83"/>
      <c r="T65" s="85"/>
      <c r="V65" s="83"/>
      <c r="Y65" s="85"/>
      <c r="AA65" s="83"/>
      <c r="AB65" s="86"/>
      <c r="AD65" s="87"/>
      <c r="AE65" s="87"/>
      <c r="AF65" s="87"/>
      <c r="AG65" s="87"/>
      <c r="AH65" s="87"/>
      <c r="AI65" s="87"/>
      <c r="AJ65" s="87"/>
      <c r="AK65" s="87"/>
      <c r="AL65" s="87"/>
    </row>
    <row r="66" spans="1:38" s="84" customFormat="1" ht="13.5" thickBot="1" x14ac:dyDescent="0.35">
      <c r="A66" s="79"/>
      <c r="B66" s="80"/>
      <c r="C66" s="121" t="s">
        <v>47</v>
      </c>
      <c r="D66" s="122"/>
      <c r="E66" s="122"/>
      <c r="F66" s="112"/>
      <c r="G66" s="112"/>
      <c r="H66" s="118"/>
      <c r="I66" s="118"/>
      <c r="J66" s="341"/>
      <c r="K66" s="342">
        <f>+K64+K39</f>
        <v>0</v>
      </c>
      <c r="L66" s="123">
        <f>+L64+L39</f>
        <v>0</v>
      </c>
      <c r="M66" s="123">
        <f t="shared" ref="M66:P66" si="12">+M64+M39</f>
        <v>0</v>
      </c>
      <c r="N66" s="123">
        <f t="shared" si="12"/>
        <v>0</v>
      </c>
      <c r="O66" s="123">
        <f t="shared" si="12"/>
        <v>0</v>
      </c>
      <c r="P66" s="123">
        <f t="shared" si="12"/>
        <v>0</v>
      </c>
      <c r="Q66" s="83"/>
      <c r="T66" s="85"/>
      <c r="V66" s="83"/>
      <c r="Y66" s="85"/>
      <c r="AA66" s="83"/>
      <c r="AB66" s="86"/>
      <c r="AD66" s="87"/>
      <c r="AE66" s="87"/>
      <c r="AF66" s="87"/>
      <c r="AG66" s="87"/>
      <c r="AH66" s="87"/>
      <c r="AI66" s="87"/>
      <c r="AJ66" s="87"/>
      <c r="AK66" s="87"/>
      <c r="AL66" s="87"/>
    </row>
    <row r="67" spans="1:38" x14ac:dyDescent="0.25">
      <c r="L67" s="83" t="s">
        <v>96</v>
      </c>
      <c r="M67" s="83" t="s">
        <v>97</v>
      </c>
      <c r="N67" s="83" t="s">
        <v>98</v>
      </c>
      <c r="O67" s="83" t="s">
        <v>99</v>
      </c>
      <c r="P67" s="83" t="s">
        <v>100</v>
      </c>
    </row>
  </sheetData>
  <sheetProtection sheet="1" objects="1" scenarios="1"/>
  <phoneticPr fontId="7" type="noConversion"/>
  <dataValidations count="1">
    <dataValidation type="list" allowBlank="1" showInputMessage="1" showErrorMessage="1" sqref="A2:A64" xr:uid="{A29A419E-DEF7-40D4-9464-6EC1F7A44BC4}">
      <formula1>$D$327:$D$328</formula1>
    </dataValidation>
  </dataValidations>
  <hyperlinks>
    <hyperlink ref="D5" r:id="rId1" location=":~:text=Daily%20lodging%20rates%20(excluding%20taxes)" xr:uid="{A50A2101-9B3A-4675-969A-5792028D1925}"/>
    <hyperlink ref="D44" r:id="rId2" xr:uid="{43DBBE55-7D09-4920-8154-E40C3A281657}"/>
    <hyperlink ref="D51" r:id="rId3" xr:uid="{31450781-FE20-4811-9CA5-0C137D3407DA}"/>
    <hyperlink ref="D58" r:id="rId4" xr:uid="{E52DC159-E90B-4860-9C14-014A1DABDBC4}"/>
    <hyperlink ref="D36" r:id="rId5" display="GSA rates" xr:uid="{4BF0B14C-006C-48AE-AAB9-5151B79B9222}"/>
    <hyperlink ref="D6" r:id="rId6" location=":~:text=Meals%20%26%20Incidentals%20(M%26IE)%20rates%20and%20breakdown" xr:uid="{0613D24B-6F37-43F4-A962-B6BBAAB1981D}"/>
    <hyperlink ref="D13" r:id="rId7" location=":~:text=Daily%20lodging%20rates%20(excluding%20taxes)" xr:uid="{5AAF975F-D844-4473-866D-3F663F0B909E}"/>
    <hyperlink ref="D14" r:id="rId8" location=":~:text=Meals%20%26%20Incidentals%20(M%26IE)%20rates%20and%20breakdown" xr:uid="{2464E1B5-0647-49B7-9B26-485AE08C84E1}"/>
    <hyperlink ref="D21" r:id="rId9" location=":~:text=Daily%20lodging%20rates%20(excluding%20taxes)" xr:uid="{5DA99594-6537-44A3-90A3-BF295BA62911}"/>
    <hyperlink ref="D22" r:id="rId10" location=":~:text=Meals%20%26%20Incidentals%20(M%26IE)%20rates%20and%20breakdown" xr:uid="{2A79EE7E-ABEF-4402-B7F3-914A4FF4359E}"/>
    <hyperlink ref="D29" r:id="rId11" location=":~:text=Daily%20lodging%20rates%20(excluding%20taxes)" xr:uid="{7BA670C3-F731-41E7-B24F-E35576BE9E34}"/>
    <hyperlink ref="D30" r:id="rId12" location=":~:text=Meals%20%26%20Incidentals%20(M%26IE)%20rates%20and%20breakdown" xr:uid="{EB59D35D-4340-46A4-8A33-D4C92B7BBAEA}"/>
  </hyperlinks>
  <pageMargins left="0.7" right="0.7" top="0.75" bottom="0.75" header="0.3" footer="0.3"/>
  <pageSetup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E544-AD3C-4599-895F-7433F4076D0B}">
  <sheetPr>
    <pageSetUpPr fitToPage="1"/>
  </sheetPr>
  <dimension ref="A1:AG34"/>
  <sheetViews>
    <sheetView zoomScaleNormal="100" workbookViewId="0">
      <selection activeCell="C4" sqref="C4"/>
    </sheetView>
  </sheetViews>
  <sheetFormatPr defaultRowHeight="14.5" x14ac:dyDescent="0.35"/>
  <cols>
    <col min="1" max="1" width="3" customWidth="1"/>
    <col min="2" max="2" width="12.453125" customWidth="1"/>
    <col min="3" max="3" width="23.81640625" customWidth="1"/>
    <col min="5" max="5" width="6.54296875" customWidth="1"/>
    <col min="6" max="6" width="6.81640625" customWidth="1"/>
    <col min="7" max="7" width="8.81640625" customWidth="1"/>
    <col min="8" max="8" width="11.81640625" customWidth="1"/>
    <col min="9" max="9" width="6.54296875" customWidth="1"/>
    <col min="10" max="10" width="6.81640625" style="244" customWidth="1"/>
    <col min="11" max="11" width="8.81640625" customWidth="1"/>
    <col min="12" max="12" width="11.81640625" customWidth="1"/>
    <col min="13" max="13" width="6.54296875" customWidth="1"/>
    <col min="14" max="14" width="6.81640625" customWidth="1"/>
    <col min="15" max="15" width="8.81640625" customWidth="1"/>
    <col min="16" max="16" width="11.81640625" customWidth="1"/>
    <col min="17" max="17" width="6.54296875" customWidth="1"/>
    <col min="18" max="18" width="6.81640625" customWidth="1"/>
    <col min="19" max="19" width="8.81640625" customWidth="1"/>
    <col min="20" max="20" width="11.81640625" customWidth="1"/>
    <col min="21" max="21" width="6.54296875" customWidth="1"/>
    <col min="22" max="22" width="6.81640625" customWidth="1"/>
    <col min="23" max="23" width="8.81640625" customWidth="1"/>
    <col min="24" max="24" width="11.81640625" customWidth="1"/>
    <col min="25" max="25" width="12.81640625" customWidth="1"/>
    <col min="26" max="26" width="10.453125" customWidth="1"/>
    <col min="27" max="27" width="13.1796875" customWidth="1"/>
    <col min="28" max="28" width="16" customWidth="1"/>
  </cols>
  <sheetData>
    <row r="1" spans="1:33" s="84" customFormat="1" ht="13.5" thickBot="1" x14ac:dyDescent="0.35">
      <c r="A1" s="80" t="s">
        <v>132</v>
      </c>
      <c r="B1" s="80"/>
      <c r="D1" s="79"/>
      <c r="E1" s="79"/>
      <c r="F1" s="81"/>
      <c r="G1" s="81"/>
      <c r="H1" s="82"/>
      <c r="I1" s="82"/>
      <c r="J1" s="82"/>
      <c r="K1" s="83"/>
      <c r="M1" s="85"/>
      <c r="O1" s="83"/>
      <c r="Q1" s="85"/>
      <c r="S1" s="83"/>
      <c r="U1" s="85"/>
      <c r="W1" s="83"/>
      <c r="Y1" s="87"/>
      <c r="Z1" s="87"/>
      <c r="AA1" s="87"/>
      <c r="AB1" s="87"/>
      <c r="AC1" s="87"/>
      <c r="AD1" s="87"/>
      <c r="AE1" s="87"/>
      <c r="AF1" s="87"/>
      <c r="AG1" s="87"/>
    </row>
    <row r="2" spans="1:33" s="5" customFormat="1" thickBot="1" x14ac:dyDescent="0.35">
      <c r="A2" s="208"/>
      <c r="C2" s="7"/>
      <c r="D2" s="8"/>
      <c r="E2" s="380" t="s">
        <v>0</v>
      </c>
      <c r="F2" s="375"/>
      <c r="G2" s="375"/>
      <c r="H2" s="381"/>
      <c r="I2" s="373" t="s">
        <v>1</v>
      </c>
      <c r="J2" s="373"/>
      <c r="K2" s="373"/>
      <c r="L2" s="373"/>
      <c r="M2" s="380" t="s">
        <v>2</v>
      </c>
      <c r="N2" s="375"/>
      <c r="O2" s="375"/>
      <c r="P2" s="381"/>
      <c r="Q2" s="373" t="s">
        <v>3</v>
      </c>
      <c r="R2" s="373"/>
      <c r="S2" s="373"/>
      <c r="T2" s="373"/>
      <c r="U2" s="380" t="s">
        <v>4</v>
      </c>
      <c r="V2" s="375"/>
      <c r="W2" s="375"/>
      <c r="X2" s="381"/>
      <c r="Y2" s="209"/>
    </row>
    <row r="3" spans="1:33" s="5" customFormat="1" thickBot="1" x14ac:dyDescent="0.35">
      <c r="A3" s="208"/>
      <c r="C3" s="7"/>
      <c r="D3" s="9"/>
      <c r="E3" s="382">
        <f>Budget!E4</f>
        <v>45839</v>
      </c>
      <c r="F3" s="383"/>
      <c r="G3" s="211" t="s">
        <v>48</v>
      </c>
      <c r="H3" s="212">
        <f>Budget!I4</f>
        <v>46203</v>
      </c>
      <c r="I3" s="383">
        <f>Budget!J4</f>
        <v>46204</v>
      </c>
      <c r="J3" s="383"/>
      <c r="K3" s="211" t="s">
        <v>48</v>
      </c>
      <c r="L3" s="210">
        <f>Budget!N4</f>
        <v>46568</v>
      </c>
      <c r="M3" s="382">
        <f>Budget!O4</f>
        <v>46569</v>
      </c>
      <c r="N3" s="383"/>
      <c r="O3" s="211" t="s">
        <v>48</v>
      </c>
      <c r="P3" s="212">
        <f>Budget!S4</f>
        <v>46934</v>
      </c>
      <c r="Q3" s="383">
        <f>Budget!T4</f>
        <v>46935</v>
      </c>
      <c r="R3" s="383"/>
      <c r="S3" s="211" t="s">
        <v>48</v>
      </c>
      <c r="T3" s="210">
        <f>Budget!X4</f>
        <v>47299</v>
      </c>
      <c r="U3" s="382">
        <f>Budget!Y4</f>
        <v>47300</v>
      </c>
      <c r="V3" s="383"/>
      <c r="W3" s="211" t="s">
        <v>48</v>
      </c>
      <c r="X3" s="212">
        <f>Budget!AC4</f>
        <v>47664</v>
      </c>
      <c r="Y3" s="213" t="s">
        <v>61</v>
      </c>
      <c r="Z3" s="5" t="s">
        <v>133</v>
      </c>
    </row>
    <row r="4" spans="1:33" s="5" customFormat="1" ht="13" x14ac:dyDescent="0.3">
      <c r="A4" s="5">
        <v>1</v>
      </c>
      <c r="B4" s="5" t="s">
        <v>88</v>
      </c>
      <c r="C4" s="214" t="s">
        <v>141</v>
      </c>
      <c r="D4" s="215">
        <v>0</v>
      </c>
      <c r="E4" s="216" t="s">
        <v>53</v>
      </c>
      <c r="F4" s="245">
        <v>0</v>
      </c>
      <c r="G4" s="217" t="s">
        <v>110</v>
      </c>
      <c r="H4" s="218">
        <f>IFERROR($D4*F4,"-")</f>
        <v>0</v>
      </c>
      <c r="I4" s="4"/>
      <c r="J4" s="241">
        <v>0</v>
      </c>
      <c r="K4" s="217" t="str">
        <f>$G4</f>
        <v># people</v>
      </c>
      <c r="L4" s="250">
        <f>IFERROR($D4*J4,"-")</f>
        <v>0</v>
      </c>
      <c r="M4" s="219"/>
      <c r="N4" s="245">
        <v>0</v>
      </c>
      <c r="O4" s="217" t="str">
        <f>$G4</f>
        <v># people</v>
      </c>
      <c r="P4" s="247">
        <f>IFERROR($D4*N4,"-")</f>
        <v>0</v>
      </c>
      <c r="Q4" s="4"/>
      <c r="R4" s="245">
        <v>0</v>
      </c>
      <c r="S4" s="217" t="str">
        <f>$G4</f>
        <v># people</v>
      </c>
      <c r="T4" s="250">
        <f>IFERROR($D4*R4,"-")</f>
        <v>0</v>
      </c>
      <c r="U4" s="219"/>
      <c r="V4" s="245">
        <v>0</v>
      </c>
      <c r="W4" s="220" t="str">
        <f>$G4</f>
        <v># people</v>
      </c>
      <c r="X4" s="247">
        <f>IFERROR($D4*V4,"-")</f>
        <v>0</v>
      </c>
      <c r="Y4" s="257">
        <f>P4+L4+H4+T4+X4</f>
        <v>0</v>
      </c>
      <c r="Z4" s="87"/>
      <c r="AA4" s="87"/>
      <c r="AB4" s="87"/>
      <c r="AC4" s="87"/>
      <c r="AD4" s="87"/>
      <c r="AE4" s="87"/>
      <c r="AF4" s="87"/>
      <c r="AG4" s="87"/>
    </row>
    <row r="5" spans="1:33" s="5" customFormat="1" ht="13" x14ac:dyDescent="0.3">
      <c r="C5" s="221"/>
      <c r="D5" s="222">
        <v>0</v>
      </c>
      <c r="E5" s="223" t="s">
        <v>53</v>
      </c>
      <c r="F5" s="238">
        <v>0</v>
      </c>
      <c r="G5" s="1" t="s">
        <v>110</v>
      </c>
      <c r="H5" s="224">
        <f t="shared" ref="H5:H31" si="0">IFERROR($D5*F5,"-")</f>
        <v>0</v>
      </c>
      <c r="I5" s="25"/>
      <c r="J5" s="242">
        <v>0</v>
      </c>
      <c r="K5" s="1" t="str">
        <f t="shared" ref="K5:K24" si="1">$G5</f>
        <v># people</v>
      </c>
      <c r="L5" s="251">
        <f t="shared" ref="L5:L31" si="2">IFERROR($D5*J5,"-")</f>
        <v>0</v>
      </c>
      <c r="M5" s="225"/>
      <c r="N5" s="238">
        <v>0</v>
      </c>
      <c r="O5" s="1" t="str">
        <f t="shared" ref="O5:O24" si="3">$G5</f>
        <v># people</v>
      </c>
      <c r="P5" s="248">
        <f t="shared" ref="P5:P31" si="4">IFERROR($D5*N5,"-")</f>
        <v>0</v>
      </c>
      <c r="Q5" s="25"/>
      <c r="R5" s="238">
        <v>0</v>
      </c>
      <c r="S5" s="1" t="str">
        <f t="shared" ref="S5:S10" si="5">$G5</f>
        <v># people</v>
      </c>
      <c r="T5" s="251">
        <f t="shared" ref="T5:T31" si="6">IFERROR($D5*R5,"-")</f>
        <v>0</v>
      </c>
      <c r="U5" s="225"/>
      <c r="V5" s="238">
        <v>0</v>
      </c>
      <c r="W5" s="2" t="str">
        <f t="shared" ref="W5:W10" si="7">$G5</f>
        <v># people</v>
      </c>
      <c r="X5" s="248">
        <f t="shared" ref="X5:X31" si="8">IFERROR($D5*V5,"-")</f>
        <v>0</v>
      </c>
      <c r="Y5" s="258">
        <f t="shared" ref="Y5:Y31" si="9">P5+L5+H5+T5+X5</f>
        <v>0</v>
      </c>
      <c r="Z5" s="87"/>
      <c r="AA5" s="87"/>
      <c r="AB5" s="87"/>
      <c r="AC5" s="87"/>
      <c r="AD5" s="87"/>
      <c r="AE5" s="87"/>
      <c r="AF5" s="87"/>
      <c r="AG5" s="87"/>
    </row>
    <row r="6" spans="1:33" s="5" customFormat="1" ht="13" x14ac:dyDescent="0.3">
      <c r="C6" s="221"/>
      <c r="D6" s="222">
        <v>0</v>
      </c>
      <c r="E6" s="223" t="s">
        <v>53</v>
      </c>
      <c r="F6" s="238">
        <v>0</v>
      </c>
      <c r="G6" s="1" t="s">
        <v>110</v>
      </c>
      <c r="H6" s="224">
        <f t="shared" si="0"/>
        <v>0</v>
      </c>
      <c r="I6" s="25"/>
      <c r="J6" s="242">
        <v>0</v>
      </c>
      <c r="K6" s="1" t="str">
        <f t="shared" si="1"/>
        <v># people</v>
      </c>
      <c r="L6" s="251">
        <f t="shared" si="2"/>
        <v>0</v>
      </c>
      <c r="M6" s="225"/>
      <c r="N6" s="238">
        <v>0</v>
      </c>
      <c r="O6" s="1" t="str">
        <f t="shared" si="3"/>
        <v># people</v>
      </c>
      <c r="P6" s="248">
        <f t="shared" si="4"/>
        <v>0</v>
      </c>
      <c r="Q6" s="25"/>
      <c r="R6" s="238">
        <v>0</v>
      </c>
      <c r="S6" s="1" t="str">
        <f t="shared" si="5"/>
        <v># people</v>
      </c>
      <c r="T6" s="251">
        <f t="shared" si="6"/>
        <v>0</v>
      </c>
      <c r="U6" s="225"/>
      <c r="V6" s="238">
        <v>0</v>
      </c>
      <c r="W6" s="2" t="str">
        <f t="shared" si="7"/>
        <v># people</v>
      </c>
      <c r="X6" s="248">
        <f t="shared" si="8"/>
        <v>0</v>
      </c>
      <c r="Y6" s="258">
        <f t="shared" si="9"/>
        <v>0</v>
      </c>
      <c r="Z6" s="87"/>
      <c r="AA6" s="87"/>
      <c r="AB6" s="87"/>
      <c r="AC6" s="87"/>
      <c r="AD6" s="87"/>
      <c r="AE6" s="87"/>
      <c r="AF6" s="87"/>
      <c r="AG6" s="87"/>
    </row>
    <row r="7" spans="1:33" s="5" customFormat="1" ht="13" x14ac:dyDescent="0.3">
      <c r="C7" s="221"/>
      <c r="D7" s="222">
        <v>0</v>
      </c>
      <c r="E7" s="223" t="s">
        <v>53</v>
      </c>
      <c r="F7" s="238">
        <v>0</v>
      </c>
      <c r="G7" s="1" t="s">
        <v>110</v>
      </c>
      <c r="H7" s="224">
        <f t="shared" si="0"/>
        <v>0</v>
      </c>
      <c r="I7" s="25"/>
      <c r="J7" s="242">
        <v>0</v>
      </c>
      <c r="K7" s="1" t="str">
        <f t="shared" si="1"/>
        <v># people</v>
      </c>
      <c r="L7" s="251">
        <f t="shared" si="2"/>
        <v>0</v>
      </c>
      <c r="M7" s="225"/>
      <c r="N7" s="238">
        <v>0</v>
      </c>
      <c r="O7" s="1" t="str">
        <f t="shared" si="3"/>
        <v># people</v>
      </c>
      <c r="P7" s="248">
        <f t="shared" si="4"/>
        <v>0</v>
      </c>
      <c r="Q7" s="25"/>
      <c r="R7" s="238">
        <v>0</v>
      </c>
      <c r="S7" s="1" t="str">
        <f t="shared" si="5"/>
        <v># people</v>
      </c>
      <c r="T7" s="251">
        <f t="shared" si="6"/>
        <v>0</v>
      </c>
      <c r="U7" s="225"/>
      <c r="V7" s="238">
        <v>0</v>
      </c>
      <c r="W7" s="2" t="str">
        <f t="shared" si="7"/>
        <v># people</v>
      </c>
      <c r="X7" s="248">
        <f t="shared" si="8"/>
        <v>0</v>
      </c>
      <c r="Y7" s="258">
        <f t="shared" si="9"/>
        <v>0</v>
      </c>
      <c r="Z7" s="253"/>
      <c r="AA7" s="87"/>
      <c r="AB7" s="87"/>
      <c r="AC7" s="87"/>
      <c r="AD7" s="87"/>
      <c r="AE7" s="87"/>
      <c r="AF7" s="87"/>
      <c r="AG7" s="87"/>
    </row>
    <row r="8" spans="1:33" s="5" customFormat="1" ht="13" x14ac:dyDescent="0.3">
      <c r="C8" s="221"/>
      <c r="D8" s="222">
        <v>0</v>
      </c>
      <c r="E8" s="223" t="s">
        <v>53</v>
      </c>
      <c r="F8" s="238">
        <v>0</v>
      </c>
      <c r="G8" s="1" t="s">
        <v>110</v>
      </c>
      <c r="H8" s="224">
        <f t="shared" si="0"/>
        <v>0</v>
      </c>
      <c r="I8" s="25"/>
      <c r="J8" s="242">
        <v>0</v>
      </c>
      <c r="K8" s="1" t="str">
        <f t="shared" si="1"/>
        <v># people</v>
      </c>
      <c r="L8" s="251">
        <f t="shared" si="2"/>
        <v>0</v>
      </c>
      <c r="M8" s="225"/>
      <c r="N8" s="238">
        <v>0</v>
      </c>
      <c r="O8" s="1" t="str">
        <f t="shared" si="3"/>
        <v># people</v>
      </c>
      <c r="P8" s="248">
        <f t="shared" si="4"/>
        <v>0</v>
      </c>
      <c r="Q8" s="25"/>
      <c r="R8" s="238">
        <v>0</v>
      </c>
      <c r="S8" s="1" t="str">
        <f t="shared" si="5"/>
        <v># people</v>
      </c>
      <c r="T8" s="251">
        <f t="shared" si="6"/>
        <v>0</v>
      </c>
      <c r="U8" s="225"/>
      <c r="V8" s="238">
        <v>0</v>
      </c>
      <c r="W8" s="2" t="str">
        <f t="shared" si="7"/>
        <v># people</v>
      </c>
      <c r="X8" s="248">
        <f t="shared" si="8"/>
        <v>0</v>
      </c>
      <c r="Y8" s="258">
        <f t="shared" si="9"/>
        <v>0</v>
      </c>
      <c r="Z8" s="253"/>
      <c r="AA8" s="87"/>
      <c r="AB8" s="87"/>
      <c r="AC8" s="87"/>
      <c r="AD8" s="87"/>
      <c r="AE8" s="87"/>
      <c r="AF8" s="87"/>
      <c r="AG8" s="87"/>
    </row>
    <row r="9" spans="1:33" s="5" customFormat="1" ht="13" x14ac:dyDescent="0.3">
      <c r="C9" s="221"/>
      <c r="D9" s="222">
        <v>0</v>
      </c>
      <c r="E9" s="223" t="s">
        <v>53</v>
      </c>
      <c r="F9" s="238">
        <v>0</v>
      </c>
      <c r="G9" s="1" t="s">
        <v>110</v>
      </c>
      <c r="H9" s="224">
        <f t="shared" si="0"/>
        <v>0</v>
      </c>
      <c r="I9" s="25"/>
      <c r="J9" s="242">
        <v>0</v>
      </c>
      <c r="K9" s="1" t="str">
        <f t="shared" si="1"/>
        <v># people</v>
      </c>
      <c r="L9" s="251">
        <f t="shared" si="2"/>
        <v>0</v>
      </c>
      <c r="M9" s="225"/>
      <c r="N9" s="238">
        <v>0</v>
      </c>
      <c r="O9" s="1" t="str">
        <f t="shared" si="3"/>
        <v># people</v>
      </c>
      <c r="P9" s="248">
        <f t="shared" si="4"/>
        <v>0</v>
      </c>
      <c r="Q9" s="25"/>
      <c r="R9" s="238">
        <v>0</v>
      </c>
      <c r="S9" s="1" t="str">
        <f t="shared" si="5"/>
        <v># people</v>
      </c>
      <c r="T9" s="251">
        <f t="shared" si="6"/>
        <v>0</v>
      </c>
      <c r="U9" s="225"/>
      <c r="V9" s="238">
        <v>0</v>
      </c>
      <c r="W9" s="2" t="str">
        <f t="shared" si="7"/>
        <v># people</v>
      </c>
      <c r="X9" s="248">
        <f t="shared" si="8"/>
        <v>0</v>
      </c>
      <c r="Y9" s="258">
        <f t="shared" si="9"/>
        <v>0</v>
      </c>
      <c r="Z9" s="253"/>
      <c r="AA9" s="87"/>
      <c r="AB9" s="87"/>
      <c r="AC9" s="87"/>
      <c r="AD9" s="87"/>
      <c r="AE9" s="87"/>
      <c r="AF9" s="87"/>
      <c r="AG9" s="87"/>
    </row>
    <row r="10" spans="1:33" s="5" customFormat="1" ht="13.5" thickBot="1" x14ac:dyDescent="0.35">
      <c r="C10" s="226"/>
      <c r="D10" s="227">
        <v>0</v>
      </c>
      <c r="E10" s="228" t="s">
        <v>53</v>
      </c>
      <c r="F10" s="246">
        <v>0</v>
      </c>
      <c r="G10" s="229" t="s">
        <v>110</v>
      </c>
      <c r="H10" s="230">
        <f t="shared" si="0"/>
        <v>0</v>
      </c>
      <c r="I10" s="6"/>
      <c r="J10" s="243">
        <v>0</v>
      </c>
      <c r="K10" s="229" t="str">
        <f t="shared" si="1"/>
        <v># people</v>
      </c>
      <c r="L10" s="252">
        <f t="shared" si="2"/>
        <v>0</v>
      </c>
      <c r="M10" s="231"/>
      <c r="N10" s="246">
        <v>0</v>
      </c>
      <c r="O10" s="229" t="str">
        <f t="shared" si="3"/>
        <v># people</v>
      </c>
      <c r="P10" s="249">
        <f t="shared" si="4"/>
        <v>0</v>
      </c>
      <c r="Q10" s="6"/>
      <c r="R10" s="246">
        <v>0</v>
      </c>
      <c r="S10" s="229" t="str">
        <f t="shared" si="5"/>
        <v># people</v>
      </c>
      <c r="T10" s="252">
        <f t="shared" si="6"/>
        <v>0</v>
      </c>
      <c r="U10" s="231"/>
      <c r="V10" s="246">
        <v>0</v>
      </c>
      <c r="W10" s="232" t="str">
        <f t="shared" si="7"/>
        <v># people</v>
      </c>
      <c r="X10" s="249">
        <f t="shared" si="8"/>
        <v>0</v>
      </c>
      <c r="Y10" s="259">
        <f t="shared" si="9"/>
        <v>0</v>
      </c>
      <c r="Z10" s="254">
        <f>SUM(Y4:Y10)</f>
        <v>0</v>
      </c>
      <c r="AA10" s="5" t="s">
        <v>134</v>
      </c>
    </row>
    <row r="11" spans="1:33" s="5" customFormat="1" ht="13" x14ac:dyDescent="0.3">
      <c r="A11" s="5">
        <v>2</v>
      </c>
      <c r="B11" s="5" t="s">
        <v>39</v>
      </c>
      <c r="C11" s="233" t="s">
        <v>141</v>
      </c>
      <c r="D11" s="222">
        <v>0</v>
      </c>
      <c r="E11" s="223" t="s">
        <v>53</v>
      </c>
      <c r="F11" s="238">
        <v>0</v>
      </c>
      <c r="G11" s="1" t="s">
        <v>110</v>
      </c>
      <c r="H11" s="224">
        <f t="shared" si="0"/>
        <v>0</v>
      </c>
      <c r="I11" s="25"/>
      <c r="J11" s="242">
        <v>0</v>
      </c>
      <c r="K11" s="1" t="str">
        <f>$G11</f>
        <v># people</v>
      </c>
      <c r="L11" s="251">
        <f t="shared" si="2"/>
        <v>0</v>
      </c>
      <c r="M11" s="225"/>
      <c r="N11" s="238">
        <v>0</v>
      </c>
      <c r="O11" s="1" t="str">
        <f>$G11</f>
        <v># people</v>
      </c>
      <c r="P11" s="248">
        <f t="shared" si="4"/>
        <v>0</v>
      </c>
      <c r="Q11" s="25"/>
      <c r="R11" s="238">
        <v>0</v>
      </c>
      <c r="S11" s="1" t="str">
        <f>$G11</f>
        <v># people</v>
      </c>
      <c r="T11" s="251">
        <f t="shared" si="6"/>
        <v>0</v>
      </c>
      <c r="U11" s="225"/>
      <c r="V11" s="238">
        <v>0</v>
      </c>
      <c r="W11" s="2" t="str">
        <f>$G11</f>
        <v># people</v>
      </c>
      <c r="X11" s="248">
        <f t="shared" si="8"/>
        <v>0</v>
      </c>
      <c r="Y11" s="260">
        <f t="shared" si="9"/>
        <v>0</v>
      </c>
      <c r="Z11" s="253"/>
      <c r="AA11" s="87"/>
      <c r="AB11" s="87"/>
      <c r="AC11" s="87"/>
      <c r="AD11" s="87"/>
      <c r="AE11" s="87"/>
      <c r="AF11" s="87"/>
      <c r="AG11" s="87"/>
    </row>
    <row r="12" spans="1:33" s="5" customFormat="1" ht="13" x14ac:dyDescent="0.3">
      <c r="C12" s="233"/>
      <c r="D12" s="222">
        <v>0</v>
      </c>
      <c r="E12" s="223" t="s">
        <v>53</v>
      </c>
      <c r="F12" s="238">
        <v>0</v>
      </c>
      <c r="G12" s="1" t="s">
        <v>110</v>
      </c>
      <c r="H12" s="224">
        <f t="shared" si="0"/>
        <v>0</v>
      </c>
      <c r="I12" s="25"/>
      <c r="J12" s="242">
        <v>0</v>
      </c>
      <c r="K12" s="1" t="str">
        <f t="shared" ref="K12:K17" si="10">$G12</f>
        <v># people</v>
      </c>
      <c r="L12" s="251">
        <f t="shared" si="2"/>
        <v>0</v>
      </c>
      <c r="M12" s="225"/>
      <c r="N12" s="238">
        <v>0</v>
      </c>
      <c r="O12" s="1" t="str">
        <f t="shared" ref="O12:O17" si="11">$G12</f>
        <v># people</v>
      </c>
      <c r="P12" s="248">
        <f t="shared" si="4"/>
        <v>0</v>
      </c>
      <c r="Q12" s="25"/>
      <c r="R12" s="238">
        <v>0</v>
      </c>
      <c r="S12" s="1" t="str">
        <f t="shared" ref="S12:S17" si="12">$G12</f>
        <v># people</v>
      </c>
      <c r="T12" s="251">
        <f t="shared" si="6"/>
        <v>0</v>
      </c>
      <c r="U12" s="225"/>
      <c r="V12" s="238">
        <v>0</v>
      </c>
      <c r="W12" s="2" t="str">
        <f t="shared" ref="W12:W17" si="13">$G12</f>
        <v># people</v>
      </c>
      <c r="X12" s="248">
        <f t="shared" si="8"/>
        <v>0</v>
      </c>
      <c r="Y12" s="260">
        <f t="shared" si="9"/>
        <v>0</v>
      </c>
      <c r="Z12" s="253"/>
      <c r="AA12" s="87"/>
      <c r="AB12" s="87"/>
      <c r="AC12" s="87"/>
      <c r="AD12" s="87"/>
      <c r="AE12" s="87"/>
      <c r="AF12" s="87"/>
      <c r="AG12" s="87"/>
    </row>
    <row r="13" spans="1:33" s="5" customFormat="1" ht="13" x14ac:dyDescent="0.3">
      <c r="C13" s="233"/>
      <c r="D13" s="222">
        <v>0</v>
      </c>
      <c r="E13" s="223" t="s">
        <v>53</v>
      </c>
      <c r="F13" s="238">
        <v>0</v>
      </c>
      <c r="G13" s="1" t="s">
        <v>110</v>
      </c>
      <c r="H13" s="224">
        <f t="shared" si="0"/>
        <v>0</v>
      </c>
      <c r="I13" s="25"/>
      <c r="J13" s="242">
        <v>0</v>
      </c>
      <c r="K13" s="1" t="str">
        <f t="shared" si="10"/>
        <v># people</v>
      </c>
      <c r="L13" s="251">
        <f t="shared" si="2"/>
        <v>0</v>
      </c>
      <c r="M13" s="225"/>
      <c r="N13" s="238">
        <v>0</v>
      </c>
      <c r="O13" s="1" t="str">
        <f t="shared" si="11"/>
        <v># people</v>
      </c>
      <c r="P13" s="248">
        <f t="shared" si="4"/>
        <v>0</v>
      </c>
      <c r="Q13" s="25"/>
      <c r="R13" s="238">
        <v>0</v>
      </c>
      <c r="S13" s="1" t="str">
        <f t="shared" si="12"/>
        <v># people</v>
      </c>
      <c r="T13" s="251">
        <f t="shared" si="6"/>
        <v>0</v>
      </c>
      <c r="U13" s="225"/>
      <c r="V13" s="238">
        <v>0</v>
      </c>
      <c r="W13" s="2" t="str">
        <f t="shared" si="13"/>
        <v># people</v>
      </c>
      <c r="X13" s="248">
        <f t="shared" si="8"/>
        <v>0</v>
      </c>
      <c r="Y13" s="260">
        <f t="shared" si="9"/>
        <v>0</v>
      </c>
      <c r="Z13" s="253"/>
      <c r="AA13" s="87"/>
      <c r="AB13" s="87"/>
      <c r="AC13" s="87"/>
      <c r="AD13" s="87"/>
      <c r="AE13" s="87"/>
      <c r="AF13" s="87"/>
      <c r="AG13" s="87"/>
    </row>
    <row r="14" spans="1:33" s="5" customFormat="1" ht="13" x14ac:dyDescent="0.3">
      <c r="C14" s="233"/>
      <c r="D14" s="222">
        <v>0</v>
      </c>
      <c r="E14" s="223" t="s">
        <v>53</v>
      </c>
      <c r="F14" s="238">
        <v>0</v>
      </c>
      <c r="G14" s="1" t="s">
        <v>110</v>
      </c>
      <c r="H14" s="224">
        <f t="shared" si="0"/>
        <v>0</v>
      </c>
      <c r="I14" s="25"/>
      <c r="J14" s="242">
        <v>0</v>
      </c>
      <c r="K14" s="1" t="str">
        <f t="shared" si="10"/>
        <v># people</v>
      </c>
      <c r="L14" s="251">
        <f t="shared" si="2"/>
        <v>0</v>
      </c>
      <c r="M14" s="225"/>
      <c r="N14" s="238">
        <v>0</v>
      </c>
      <c r="O14" s="1" t="str">
        <f t="shared" si="11"/>
        <v># people</v>
      </c>
      <c r="P14" s="248">
        <f t="shared" si="4"/>
        <v>0</v>
      </c>
      <c r="Q14" s="25"/>
      <c r="R14" s="238">
        <v>0</v>
      </c>
      <c r="S14" s="1" t="str">
        <f t="shared" si="12"/>
        <v># people</v>
      </c>
      <c r="T14" s="251">
        <f t="shared" si="6"/>
        <v>0</v>
      </c>
      <c r="U14" s="225"/>
      <c r="V14" s="238">
        <v>0</v>
      </c>
      <c r="W14" s="2" t="str">
        <f t="shared" si="13"/>
        <v># people</v>
      </c>
      <c r="X14" s="248">
        <f t="shared" si="8"/>
        <v>0</v>
      </c>
      <c r="Y14" s="260">
        <f t="shared" si="9"/>
        <v>0</v>
      </c>
      <c r="Z14" s="253"/>
      <c r="AA14" s="87"/>
      <c r="AB14" s="87"/>
      <c r="AC14" s="87"/>
      <c r="AD14" s="87"/>
      <c r="AE14" s="87"/>
      <c r="AF14" s="87"/>
      <c r="AG14" s="87"/>
    </row>
    <row r="15" spans="1:33" s="5" customFormat="1" ht="13" x14ac:dyDescent="0.3">
      <c r="C15" s="233"/>
      <c r="D15" s="222">
        <v>0</v>
      </c>
      <c r="E15" s="223" t="s">
        <v>53</v>
      </c>
      <c r="F15" s="238">
        <v>0</v>
      </c>
      <c r="G15" s="1" t="s">
        <v>110</v>
      </c>
      <c r="H15" s="224">
        <f t="shared" si="0"/>
        <v>0</v>
      </c>
      <c r="I15" s="25"/>
      <c r="J15" s="242">
        <v>0</v>
      </c>
      <c r="K15" s="1" t="str">
        <f t="shared" si="10"/>
        <v># people</v>
      </c>
      <c r="L15" s="251">
        <f t="shared" si="2"/>
        <v>0</v>
      </c>
      <c r="M15" s="225"/>
      <c r="N15" s="238">
        <v>0</v>
      </c>
      <c r="O15" s="1" t="str">
        <f t="shared" si="11"/>
        <v># people</v>
      </c>
      <c r="P15" s="248">
        <f t="shared" si="4"/>
        <v>0</v>
      </c>
      <c r="Q15" s="25"/>
      <c r="R15" s="238">
        <v>0</v>
      </c>
      <c r="S15" s="1" t="str">
        <f t="shared" si="12"/>
        <v># people</v>
      </c>
      <c r="T15" s="251">
        <f t="shared" si="6"/>
        <v>0</v>
      </c>
      <c r="U15" s="225"/>
      <c r="V15" s="238">
        <v>0</v>
      </c>
      <c r="W15" s="2" t="str">
        <f t="shared" si="13"/>
        <v># people</v>
      </c>
      <c r="X15" s="248">
        <f t="shared" si="8"/>
        <v>0</v>
      </c>
      <c r="Y15" s="260">
        <f t="shared" si="9"/>
        <v>0</v>
      </c>
      <c r="Z15" s="253"/>
      <c r="AA15" s="87"/>
      <c r="AB15" s="87"/>
      <c r="AC15" s="87"/>
      <c r="AD15" s="87"/>
      <c r="AE15" s="87"/>
      <c r="AF15" s="87"/>
      <c r="AG15" s="87"/>
    </row>
    <row r="16" spans="1:33" s="5" customFormat="1" ht="13" x14ac:dyDescent="0.3">
      <c r="C16" s="233"/>
      <c r="D16" s="222">
        <v>0</v>
      </c>
      <c r="E16" s="223" t="s">
        <v>53</v>
      </c>
      <c r="F16" s="238">
        <v>0</v>
      </c>
      <c r="G16" s="1" t="s">
        <v>110</v>
      </c>
      <c r="H16" s="224">
        <f t="shared" si="0"/>
        <v>0</v>
      </c>
      <c r="I16" s="25"/>
      <c r="J16" s="242">
        <v>0</v>
      </c>
      <c r="K16" s="1" t="str">
        <f t="shared" si="10"/>
        <v># people</v>
      </c>
      <c r="L16" s="251">
        <f t="shared" si="2"/>
        <v>0</v>
      </c>
      <c r="M16" s="225"/>
      <c r="N16" s="238">
        <v>0</v>
      </c>
      <c r="O16" s="1" t="str">
        <f t="shared" si="11"/>
        <v># people</v>
      </c>
      <c r="P16" s="248">
        <f t="shared" si="4"/>
        <v>0</v>
      </c>
      <c r="Q16" s="25"/>
      <c r="R16" s="238">
        <v>0</v>
      </c>
      <c r="S16" s="1" t="str">
        <f t="shared" si="12"/>
        <v># people</v>
      </c>
      <c r="T16" s="251">
        <f t="shared" si="6"/>
        <v>0</v>
      </c>
      <c r="U16" s="225"/>
      <c r="V16" s="238">
        <v>0</v>
      </c>
      <c r="W16" s="2" t="str">
        <f t="shared" si="13"/>
        <v># people</v>
      </c>
      <c r="X16" s="248">
        <f t="shared" si="8"/>
        <v>0</v>
      </c>
      <c r="Y16" s="260">
        <f t="shared" si="9"/>
        <v>0</v>
      </c>
      <c r="Z16" s="253"/>
      <c r="AA16" s="87"/>
      <c r="AB16" s="87"/>
      <c r="AC16" s="87"/>
      <c r="AD16" s="87"/>
      <c r="AE16" s="87"/>
      <c r="AF16" s="87"/>
      <c r="AG16" s="87"/>
    </row>
    <row r="17" spans="1:33" s="5" customFormat="1" ht="13.5" thickBot="1" x14ac:dyDescent="0.35">
      <c r="C17" s="233"/>
      <c r="D17" s="222">
        <v>0</v>
      </c>
      <c r="E17" s="223" t="s">
        <v>53</v>
      </c>
      <c r="F17" s="238">
        <v>0</v>
      </c>
      <c r="G17" s="1" t="s">
        <v>110</v>
      </c>
      <c r="H17" s="224">
        <f t="shared" si="0"/>
        <v>0</v>
      </c>
      <c r="I17" s="25"/>
      <c r="J17" s="242">
        <v>0</v>
      </c>
      <c r="K17" s="1" t="str">
        <f t="shared" si="10"/>
        <v># people</v>
      </c>
      <c r="L17" s="251">
        <f t="shared" si="2"/>
        <v>0</v>
      </c>
      <c r="M17" s="225"/>
      <c r="N17" s="238">
        <v>0</v>
      </c>
      <c r="O17" s="1" t="str">
        <f t="shared" si="11"/>
        <v># people</v>
      </c>
      <c r="P17" s="248">
        <f t="shared" si="4"/>
        <v>0</v>
      </c>
      <c r="Q17" s="25"/>
      <c r="R17" s="238">
        <v>0</v>
      </c>
      <c r="S17" s="1" t="str">
        <f t="shared" si="12"/>
        <v># people</v>
      </c>
      <c r="T17" s="251">
        <f t="shared" si="6"/>
        <v>0</v>
      </c>
      <c r="U17" s="225"/>
      <c r="V17" s="238">
        <v>0</v>
      </c>
      <c r="W17" s="2" t="str">
        <f t="shared" si="13"/>
        <v># people</v>
      </c>
      <c r="X17" s="248">
        <f t="shared" si="8"/>
        <v>0</v>
      </c>
      <c r="Y17" s="260">
        <f t="shared" si="9"/>
        <v>0</v>
      </c>
      <c r="Z17" s="254">
        <f>SUM(Y11:Y17)</f>
        <v>0</v>
      </c>
      <c r="AA17" s="5" t="s">
        <v>135</v>
      </c>
    </row>
    <row r="18" spans="1:33" s="5" customFormat="1" ht="13" x14ac:dyDescent="0.3">
      <c r="A18" s="5">
        <v>3</v>
      </c>
      <c r="B18" s="5" t="s">
        <v>89</v>
      </c>
      <c r="C18" s="214" t="s">
        <v>141</v>
      </c>
      <c r="D18" s="215">
        <v>0</v>
      </c>
      <c r="E18" s="216" t="s">
        <v>53</v>
      </c>
      <c r="F18" s="245">
        <v>0</v>
      </c>
      <c r="G18" s="217" t="s">
        <v>110</v>
      </c>
      <c r="H18" s="218">
        <f t="shared" si="0"/>
        <v>0</v>
      </c>
      <c r="I18" s="4"/>
      <c r="J18" s="241">
        <v>0</v>
      </c>
      <c r="K18" s="217" t="str">
        <f>$G18</f>
        <v># people</v>
      </c>
      <c r="L18" s="250">
        <f t="shared" si="2"/>
        <v>0</v>
      </c>
      <c r="M18" s="219"/>
      <c r="N18" s="245">
        <v>0</v>
      </c>
      <c r="O18" s="217" t="str">
        <f>$G18</f>
        <v># people</v>
      </c>
      <c r="P18" s="247">
        <f t="shared" si="4"/>
        <v>0</v>
      </c>
      <c r="Q18" s="4"/>
      <c r="R18" s="245">
        <v>0</v>
      </c>
      <c r="S18" s="217" t="str">
        <f>$G18</f>
        <v># people</v>
      </c>
      <c r="T18" s="250">
        <f t="shared" si="6"/>
        <v>0</v>
      </c>
      <c r="U18" s="219"/>
      <c r="V18" s="245">
        <v>0</v>
      </c>
      <c r="W18" s="220" t="str">
        <f>$G18</f>
        <v># people</v>
      </c>
      <c r="X18" s="247">
        <f t="shared" si="8"/>
        <v>0</v>
      </c>
      <c r="Y18" s="257">
        <f t="shared" si="9"/>
        <v>0</v>
      </c>
      <c r="Z18" s="253"/>
      <c r="AA18" s="87"/>
      <c r="AB18" s="87"/>
      <c r="AC18" s="87"/>
      <c r="AD18" s="87"/>
      <c r="AE18" s="87"/>
      <c r="AF18" s="87"/>
      <c r="AG18" s="87"/>
    </row>
    <row r="19" spans="1:33" s="5" customFormat="1" x14ac:dyDescent="0.35">
      <c r="B19" s="234" t="s">
        <v>136</v>
      </c>
      <c r="C19" s="221"/>
      <c r="D19" s="222">
        <v>0</v>
      </c>
      <c r="E19" s="223" t="s">
        <v>53</v>
      </c>
      <c r="F19" s="238">
        <v>0</v>
      </c>
      <c r="G19" s="1" t="s">
        <v>110</v>
      </c>
      <c r="H19" s="224">
        <f t="shared" si="0"/>
        <v>0</v>
      </c>
      <c r="I19" s="25"/>
      <c r="J19" s="242">
        <v>0</v>
      </c>
      <c r="K19" s="1" t="str">
        <f t="shared" si="1"/>
        <v># people</v>
      </c>
      <c r="L19" s="251">
        <f t="shared" si="2"/>
        <v>0</v>
      </c>
      <c r="M19" s="225"/>
      <c r="N19" s="238">
        <v>0</v>
      </c>
      <c r="O19" s="1" t="str">
        <f t="shared" si="3"/>
        <v># people</v>
      </c>
      <c r="P19" s="248">
        <f t="shared" si="4"/>
        <v>0</v>
      </c>
      <c r="Q19" s="25"/>
      <c r="R19" s="238">
        <v>0</v>
      </c>
      <c r="S19" s="1" t="str">
        <f t="shared" ref="S19:S24" si="14">$G19</f>
        <v># people</v>
      </c>
      <c r="T19" s="251">
        <f t="shared" si="6"/>
        <v>0</v>
      </c>
      <c r="U19" s="225"/>
      <c r="V19" s="238">
        <v>0</v>
      </c>
      <c r="W19" s="2" t="str">
        <f t="shared" ref="W19:W24" si="15">$G19</f>
        <v># people</v>
      </c>
      <c r="X19" s="248">
        <f t="shared" si="8"/>
        <v>0</v>
      </c>
      <c r="Y19" s="258">
        <f t="shared" si="9"/>
        <v>0</v>
      </c>
      <c r="Z19" s="253"/>
      <c r="AA19" s="87"/>
      <c r="AB19" s="87"/>
      <c r="AC19" s="87"/>
      <c r="AD19" s="87"/>
      <c r="AE19" s="87"/>
      <c r="AF19" s="87"/>
      <c r="AG19" s="87"/>
    </row>
    <row r="20" spans="1:33" s="5" customFormat="1" ht="13" x14ac:dyDescent="0.3">
      <c r="C20" s="221"/>
      <c r="D20" s="222">
        <v>0</v>
      </c>
      <c r="E20" s="223" t="s">
        <v>53</v>
      </c>
      <c r="F20" s="238">
        <v>0</v>
      </c>
      <c r="G20" s="1" t="s">
        <v>110</v>
      </c>
      <c r="H20" s="224">
        <f t="shared" si="0"/>
        <v>0</v>
      </c>
      <c r="I20" s="25"/>
      <c r="J20" s="242">
        <v>0</v>
      </c>
      <c r="K20" s="1" t="str">
        <f t="shared" si="1"/>
        <v># people</v>
      </c>
      <c r="L20" s="251">
        <f t="shared" si="2"/>
        <v>0</v>
      </c>
      <c r="M20" s="225"/>
      <c r="N20" s="238">
        <v>0</v>
      </c>
      <c r="O20" s="1" t="str">
        <f t="shared" si="3"/>
        <v># people</v>
      </c>
      <c r="P20" s="248">
        <f t="shared" si="4"/>
        <v>0</v>
      </c>
      <c r="Q20" s="25"/>
      <c r="R20" s="238">
        <v>0</v>
      </c>
      <c r="S20" s="1" t="str">
        <f t="shared" si="14"/>
        <v># people</v>
      </c>
      <c r="T20" s="251">
        <f t="shared" si="6"/>
        <v>0</v>
      </c>
      <c r="U20" s="225"/>
      <c r="V20" s="238">
        <v>0</v>
      </c>
      <c r="W20" s="2" t="str">
        <f t="shared" si="15"/>
        <v># people</v>
      </c>
      <c r="X20" s="248">
        <f t="shared" si="8"/>
        <v>0</v>
      </c>
      <c r="Y20" s="258">
        <f t="shared" si="9"/>
        <v>0</v>
      </c>
      <c r="Z20" s="253"/>
      <c r="AA20" s="87"/>
      <c r="AB20" s="87"/>
      <c r="AC20" s="87"/>
      <c r="AD20" s="87"/>
      <c r="AE20" s="87"/>
      <c r="AF20" s="87"/>
      <c r="AG20" s="87"/>
    </row>
    <row r="21" spans="1:33" s="5" customFormat="1" ht="13" x14ac:dyDescent="0.3">
      <c r="C21" s="221"/>
      <c r="D21" s="222">
        <v>0</v>
      </c>
      <c r="E21" s="223" t="s">
        <v>53</v>
      </c>
      <c r="F21" s="238">
        <v>0</v>
      </c>
      <c r="G21" s="1" t="s">
        <v>110</v>
      </c>
      <c r="H21" s="224">
        <f t="shared" si="0"/>
        <v>0</v>
      </c>
      <c r="I21" s="25"/>
      <c r="J21" s="242">
        <v>0</v>
      </c>
      <c r="K21" s="1" t="str">
        <f t="shared" si="1"/>
        <v># people</v>
      </c>
      <c r="L21" s="251">
        <f t="shared" si="2"/>
        <v>0</v>
      </c>
      <c r="M21" s="225"/>
      <c r="N21" s="238">
        <v>0</v>
      </c>
      <c r="O21" s="1" t="str">
        <f t="shared" si="3"/>
        <v># people</v>
      </c>
      <c r="P21" s="248">
        <f t="shared" si="4"/>
        <v>0</v>
      </c>
      <c r="Q21" s="25"/>
      <c r="R21" s="238">
        <v>0</v>
      </c>
      <c r="S21" s="1" t="str">
        <f t="shared" si="14"/>
        <v># people</v>
      </c>
      <c r="T21" s="251">
        <f t="shared" si="6"/>
        <v>0</v>
      </c>
      <c r="U21" s="225"/>
      <c r="V21" s="238">
        <v>0</v>
      </c>
      <c r="W21" s="2" t="str">
        <f t="shared" si="15"/>
        <v># people</v>
      </c>
      <c r="X21" s="248">
        <f t="shared" si="8"/>
        <v>0</v>
      </c>
      <c r="Y21" s="258">
        <f t="shared" si="9"/>
        <v>0</v>
      </c>
      <c r="Z21" s="253"/>
      <c r="AA21" s="87"/>
      <c r="AB21" s="87"/>
      <c r="AC21" s="87"/>
      <c r="AD21" s="87"/>
      <c r="AE21" s="87"/>
      <c r="AF21" s="87"/>
      <c r="AG21" s="87"/>
    </row>
    <row r="22" spans="1:33" s="5" customFormat="1" ht="13" x14ac:dyDescent="0.3">
      <c r="C22" s="221"/>
      <c r="D22" s="222">
        <v>0</v>
      </c>
      <c r="E22" s="223" t="s">
        <v>53</v>
      </c>
      <c r="F22" s="238">
        <v>0</v>
      </c>
      <c r="G22" s="1" t="s">
        <v>110</v>
      </c>
      <c r="H22" s="224">
        <f t="shared" si="0"/>
        <v>0</v>
      </c>
      <c r="I22" s="25"/>
      <c r="J22" s="242">
        <v>0</v>
      </c>
      <c r="K22" s="1" t="str">
        <f t="shared" si="1"/>
        <v># people</v>
      </c>
      <c r="L22" s="251">
        <f t="shared" si="2"/>
        <v>0</v>
      </c>
      <c r="M22" s="225"/>
      <c r="N22" s="238">
        <v>0</v>
      </c>
      <c r="O22" s="1" t="str">
        <f t="shared" si="3"/>
        <v># people</v>
      </c>
      <c r="P22" s="248">
        <f t="shared" si="4"/>
        <v>0</v>
      </c>
      <c r="Q22" s="25"/>
      <c r="R22" s="238">
        <v>0</v>
      </c>
      <c r="S22" s="1" t="str">
        <f t="shared" si="14"/>
        <v># people</v>
      </c>
      <c r="T22" s="251">
        <f t="shared" si="6"/>
        <v>0</v>
      </c>
      <c r="U22" s="225"/>
      <c r="V22" s="238">
        <v>0</v>
      </c>
      <c r="W22" s="2" t="str">
        <f t="shared" si="15"/>
        <v># people</v>
      </c>
      <c r="X22" s="248">
        <f t="shared" si="8"/>
        <v>0</v>
      </c>
      <c r="Y22" s="258">
        <f t="shared" si="9"/>
        <v>0</v>
      </c>
      <c r="Z22" s="253"/>
      <c r="AA22" s="87"/>
      <c r="AB22" s="87"/>
      <c r="AC22" s="87"/>
      <c r="AD22" s="87"/>
      <c r="AE22" s="87"/>
      <c r="AF22" s="87"/>
      <c r="AG22" s="87"/>
    </row>
    <row r="23" spans="1:33" s="5" customFormat="1" ht="13" x14ac:dyDescent="0.3">
      <c r="C23" s="221"/>
      <c r="D23" s="222">
        <v>0</v>
      </c>
      <c r="E23" s="223" t="s">
        <v>53</v>
      </c>
      <c r="F23" s="238">
        <v>0</v>
      </c>
      <c r="G23" s="1" t="s">
        <v>110</v>
      </c>
      <c r="H23" s="224">
        <f t="shared" si="0"/>
        <v>0</v>
      </c>
      <c r="I23" s="25"/>
      <c r="J23" s="242">
        <v>0</v>
      </c>
      <c r="K23" s="1" t="str">
        <f t="shared" si="1"/>
        <v># people</v>
      </c>
      <c r="L23" s="251">
        <f t="shared" si="2"/>
        <v>0</v>
      </c>
      <c r="M23" s="225"/>
      <c r="N23" s="238">
        <v>0</v>
      </c>
      <c r="O23" s="1" t="str">
        <f t="shared" si="3"/>
        <v># people</v>
      </c>
      <c r="P23" s="248">
        <f t="shared" si="4"/>
        <v>0</v>
      </c>
      <c r="Q23" s="25"/>
      <c r="R23" s="238">
        <v>0</v>
      </c>
      <c r="S23" s="1" t="str">
        <f t="shared" si="14"/>
        <v># people</v>
      </c>
      <c r="T23" s="251">
        <f t="shared" si="6"/>
        <v>0</v>
      </c>
      <c r="U23" s="225"/>
      <c r="V23" s="238">
        <v>0</v>
      </c>
      <c r="W23" s="2" t="str">
        <f t="shared" si="15"/>
        <v># people</v>
      </c>
      <c r="X23" s="248">
        <f t="shared" si="8"/>
        <v>0</v>
      </c>
      <c r="Y23" s="258">
        <f t="shared" si="9"/>
        <v>0</v>
      </c>
      <c r="Z23" s="253"/>
      <c r="AA23" s="87"/>
      <c r="AB23" s="87"/>
      <c r="AC23" s="87"/>
      <c r="AD23" s="87"/>
      <c r="AE23" s="87"/>
      <c r="AF23" s="87"/>
      <c r="AG23" s="87"/>
    </row>
    <row r="24" spans="1:33" s="5" customFormat="1" ht="13.5" thickBot="1" x14ac:dyDescent="0.35">
      <c r="C24" s="226"/>
      <c r="D24" s="227">
        <v>0</v>
      </c>
      <c r="E24" s="228" t="s">
        <v>53</v>
      </c>
      <c r="F24" s="246">
        <v>0</v>
      </c>
      <c r="G24" s="229" t="s">
        <v>110</v>
      </c>
      <c r="H24" s="230">
        <f t="shared" si="0"/>
        <v>0</v>
      </c>
      <c r="I24" s="6"/>
      <c r="J24" s="243">
        <v>0</v>
      </c>
      <c r="K24" s="229" t="str">
        <f t="shared" si="1"/>
        <v># people</v>
      </c>
      <c r="L24" s="252">
        <f t="shared" si="2"/>
        <v>0</v>
      </c>
      <c r="M24" s="231"/>
      <c r="N24" s="246">
        <v>0</v>
      </c>
      <c r="O24" s="229" t="str">
        <f t="shared" si="3"/>
        <v># people</v>
      </c>
      <c r="P24" s="249">
        <f t="shared" si="4"/>
        <v>0</v>
      </c>
      <c r="Q24" s="6"/>
      <c r="R24" s="246">
        <v>0</v>
      </c>
      <c r="S24" s="229" t="str">
        <f t="shared" si="14"/>
        <v># people</v>
      </c>
      <c r="T24" s="252">
        <f t="shared" si="6"/>
        <v>0</v>
      </c>
      <c r="U24" s="231"/>
      <c r="V24" s="246">
        <v>0</v>
      </c>
      <c r="W24" s="232" t="str">
        <f t="shared" si="15"/>
        <v># people</v>
      </c>
      <c r="X24" s="249">
        <f t="shared" si="8"/>
        <v>0</v>
      </c>
      <c r="Y24" s="259">
        <f t="shared" si="9"/>
        <v>0</v>
      </c>
      <c r="Z24" s="254">
        <f>SUM(Y18:Y24)</f>
        <v>0</v>
      </c>
      <c r="AA24" s="5" t="s">
        <v>137</v>
      </c>
    </row>
    <row r="25" spans="1:33" s="5" customFormat="1" ht="13" x14ac:dyDescent="0.3">
      <c r="A25" s="5">
        <v>4</v>
      </c>
      <c r="B25" s="5" t="s">
        <v>82</v>
      </c>
      <c r="C25" s="233" t="s">
        <v>141</v>
      </c>
      <c r="D25" s="222">
        <v>0</v>
      </c>
      <c r="E25" s="223" t="s">
        <v>53</v>
      </c>
      <c r="F25" s="238">
        <v>0</v>
      </c>
      <c r="G25" s="1" t="s">
        <v>110</v>
      </c>
      <c r="H25" s="218">
        <f t="shared" si="0"/>
        <v>0</v>
      </c>
      <c r="I25" s="25"/>
      <c r="J25" s="242">
        <v>0</v>
      </c>
      <c r="K25" s="1" t="str">
        <f>$G25</f>
        <v># people</v>
      </c>
      <c r="L25" s="247">
        <f t="shared" si="2"/>
        <v>0</v>
      </c>
      <c r="M25" s="225"/>
      <c r="N25" s="238">
        <v>0</v>
      </c>
      <c r="O25" s="1" t="str">
        <f>$G25</f>
        <v># people</v>
      </c>
      <c r="P25" s="247">
        <f t="shared" si="4"/>
        <v>0</v>
      </c>
      <c r="Q25" s="25"/>
      <c r="R25" s="238">
        <v>0</v>
      </c>
      <c r="S25" s="1" t="str">
        <f>$G25</f>
        <v># people</v>
      </c>
      <c r="T25" s="251">
        <f t="shared" si="6"/>
        <v>0</v>
      </c>
      <c r="U25" s="225"/>
      <c r="V25" s="238">
        <v>0</v>
      </c>
      <c r="W25" s="2" t="str">
        <f>$G25</f>
        <v># people</v>
      </c>
      <c r="X25" s="248">
        <f t="shared" si="8"/>
        <v>0</v>
      </c>
      <c r="Y25" s="260">
        <f t="shared" si="9"/>
        <v>0</v>
      </c>
      <c r="Z25" s="253"/>
      <c r="AA25" s="87"/>
      <c r="AB25" s="87"/>
      <c r="AC25" s="87"/>
      <c r="AD25" s="87"/>
      <c r="AE25" s="87"/>
      <c r="AF25" s="87"/>
      <c r="AG25" s="87"/>
    </row>
    <row r="26" spans="1:33" s="5" customFormat="1" ht="13" x14ac:dyDescent="0.3">
      <c r="B26" s="5" t="s">
        <v>138</v>
      </c>
      <c r="C26" s="233"/>
      <c r="D26" s="222">
        <v>0</v>
      </c>
      <c r="E26" s="223" t="s">
        <v>53</v>
      </c>
      <c r="F26" s="238">
        <v>0</v>
      </c>
      <c r="G26" s="1" t="s">
        <v>110</v>
      </c>
      <c r="H26" s="224">
        <f t="shared" si="0"/>
        <v>0</v>
      </c>
      <c r="I26" s="25"/>
      <c r="J26" s="242">
        <v>0</v>
      </c>
      <c r="K26" s="1" t="str">
        <f t="shared" ref="K26:K31" si="16">$G26</f>
        <v># people</v>
      </c>
      <c r="L26" s="248">
        <f t="shared" si="2"/>
        <v>0</v>
      </c>
      <c r="M26" s="225"/>
      <c r="N26" s="238">
        <v>0</v>
      </c>
      <c r="O26" s="1" t="str">
        <f t="shared" ref="O26:O31" si="17">$G26</f>
        <v># people</v>
      </c>
      <c r="P26" s="248">
        <f t="shared" si="4"/>
        <v>0</v>
      </c>
      <c r="Q26" s="25"/>
      <c r="R26" s="238">
        <v>0</v>
      </c>
      <c r="S26" s="1" t="str">
        <f t="shared" ref="S26:S31" si="18">$G26</f>
        <v># people</v>
      </c>
      <c r="T26" s="251">
        <f t="shared" si="6"/>
        <v>0</v>
      </c>
      <c r="U26" s="225"/>
      <c r="V26" s="238">
        <v>0</v>
      </c>
      <c r="W26" s="2" t="str">
        <f t="shared" ref="W26:W31" si="19">$G26</f>
        <v># people</v>
      </c>
      <c r="X26" s="248">
        <f t="shared" si="8"/>
        <v>0</v>
      </c>
      <c r="Y26" s="260">
        <f t="shared" si="9"/>
        <v>0</v>
      </c>
      <c r="Z26" s="253"/>
      <c r="AA26" s="87"/>
      <c r="AB26" s="87"/>
      <c r="AC26" s="87"/>
      <c r="AD26" s="87"/>
      <c r="AE26" s="87"/>
      <c r="AF26" s="87"/>
      <c r="AG26" s="87"/>
    </row>
    <row r="27" spans="1:33" s="5" customFormat="1" ht="13" x14ac:dyDescent="0.3">
      <c r="C27" s="233"/>
      <c r="D27" s="222">
        <v>0</v>
      </c>
      <c r="E27" s="223" t="s">
        <v>53</v>
      </c>
      <c r="F27" s="238">
        <v>0</v>
      </c>
      <c r="G27" s="1" t="s">
        <v>110</v>
      </c>
      <c r="H27" s="224">
        <f t="shared" si="0"/>
        <v>0</v>
      </c>
      <c r="I27" s="25"/>
      <c r="J27" s="242">
        <v>0</v>
      </c>
      <c r="K27" s="1" t="str">
        <f t="shared" si="16"/>
        <v># people</v>
      </c>
      <c r="L27" s="248">
        <f t="shared" si="2"/>
        <v>0</v>
      </c>
      <c r="M27" s="225"/>
      <c r="N27" s="238">
        <v>0</v>
      </c>
      <c r="O27" s="1" t="str">
        <f t="shared" si="17"/>
        <v># people</v>
      </c>
      <c r="P27" s="248">
        <f t="shared" si="4"/>
        <v>0</v>
      </c>
      <c r="Q27" s="25"/>
      <c r="R27" s="238">
        <v>0</v>
      </c>
      <c r="S27" s="1" t="str">
        <f t="shared" si="18"/>
        <v># people</v>
      </c>
      <c r="T27" s="251">
        <f t="shared" si="6"/>
        <v>0</v>
      </c>
      <c r="U27" s="225"/>
      <c r="V27" s="238">
        <v>0</v>
      </c>
      <c r="W27" s="2" t="str">
        <f t="shared" si="19"/>
        <v># people</v>
      </c>
      <c r="X27" s="248">
        <f t="shared" si="8"/>
        <v>0</v>
      </c>
      <c r="Y27" s="260">
        <f t="shared" si="9"/>
        <v>0</v>
      </c>
      <c r="Z27" s="253"/>
      <c r="AA27" s="87"/>
      <c r="AB27" s="87"/>
      <c r="AC27" s="87"/>
      <c r="AD27" s="87"/>
      <c r="AE27" s="87"/>
      <c r="AF27" s="87"/>
      <c r="AG27" s="87"/>
    </row>
    <row r="28" spans="1:33" s="5" customFormat="1" ht="13" x14ac:dyDescent="0.3">
      <c r="C28" s="233"/>
      <c r="D28" s="222">
        <v>0</v>
      </c>
      <c r="E28" s="223" t="s">
        <v>53</v>
      </c>
      <c r="F28" s="238">
        <v>0</v>
      </c>
      <c r="G28" s="1" t="s">
        <v>110</v>
      </c>
      <c r="H28" s="224">
        <f t="shared" si="0"/>
        <v>0</v>
      </c>
      <c r="I28" s="25"/>
      <c r="J28" s="242">
        <v>0</v>
      </c>
      <c r="K28" s="1" t="str">
        <f t="shared" si="16"/>
        <v># people</v>
      </c>
      <c r="L28" s="248">
        <f t="shared" si="2"/>
        <v>0</v>
      </c>
      <c r="M28" s="225"/>
      <c r="N28" s="238">
        <v>0</v>
      </c>
      <c r="O28" s="1" t="str">
        <f t="shared" si="17"/>
        <v># people</v>
      </c>
      <c r="P28" s="248">
        <f t="shared" si="4"/>
        <v>0</v>
      </c>
      <c r="Q28" s="25"/>
      <c r="R28" s="238">
        <v>0</v>
      </c>
      <c r="S28" s="1" t="str">
        <f t="shared" si="18"/>
        <v># people</v>
      </c>
      <c r="T28" s="251">
        <f t="shared" si="6"/>
        <v>0</v>
      </c>
      <c r="U28" s="225"/>
      <c r="V28" s="238">
        <v>0</v>
      </c>
      <c r="W28" s="2" t="str">
        <f t="shared" si="19"/>
        <v># people</v>
      </c>
      <c r="X28" s="248">
        <f t="shared" si="8"/>
        <v>0</v>
      </c>
      <c r="Y28" s="260">
        <f t="shared" si="9"/>
        <v>0</v>
      </c>
      <c r="Z28" s="253"/>
      <c r="AA28" s="87"/>
      <c r="AB28" s="87"/>
      <c r="AC28" s="87"/>
      <c r="AD28" s="87"/>
      <c r="AE28" s="87"/>
      <c r="AF28" s="87"/>
      <c r="AG28" s="87"/>
    </row>
    <row r="29" spans="1:33" s="5" customFormat="1" ht="13" x14ac:dyDescent="0.3">
      <c r="C29" s="233"/>
      <c r="D29" s="222">
        <v>0</v>
      </c>
      <c r="E29" s="223" t="s">
        <v>53</v>
      </c>
      <c r="F29" s="238">
        <v>0</v>
      </c>
      <c r="G29" s="1" t="s">
        <v>110</v>
      </c>
      <c r="H29" s="224">
        <f t="shared" si="0"/>
        <v>0</v>
      </c>
      <c r="I29" s="25"/>
      <c r="J29" s="242">
        <v>0</v>
      </c>
      <c r="K29" s="1" t="str">
        <f t="shared" si="16"/>
        <v># people</v>
      </c>
      <c r="L29" s="248">
        <f t="shared" si="2"/>
        <v>0</v>
      </c>
      <c r="M29" s="225"/>
      <c r="N29" s="238">
        <v>0</v>
      </c>
      <c r="O29" s="1" t="str">
        <f t="shared" si="17"/>
        <v># people</v>
      </c>
      <c r="P29" s="248">
        <f t="shared" si="4"/>
        <v>0</v>
      </c>
      <c r="Q29" s="25"/>
      <c r="R29" s="238">
        <v>0</v>
      </c>
      <c r="S29" s="1" t="str">
        <f t="shared" si="18"/>
        <v># people</v>
      </c>
      <c r="T29" s="251">
        <f t="shared" si="6"/>
        <v>0</v>
      </c>
      <c r="U29" s="225"/>
      <c r="V29" s="238">
        <v>0</v>
      </c>
      <c r="W29" s="2" t="str">
        <f t="shared" si="19"/>
        <v># people</v>
      </c>
      <c r="X29" s="248">
        <f t="shared" si="8"/>
        <v>0</v>
      </c>
      <c r="Y29" s="260">
        <f t="shared" si="9"/>
        <v>0</v>
      </c>
      <c r="Z29" s="253"/>
      <c r="AA29" s="87"/>
      <c r="AB29" s="87"/>
      <c r="AC29" s="87"/>
      <c r="AD29" s="87"/>
      <c r="AE29" s="87"/>
      <c r="AF29" s="87"/>
      <c r="AG29" s="87"/>
    </row>
    <row r="30" spans="1:33" s="5" customFormat="1" ht="13" x14ac:dyDescent="0.3">
      <c r="C30" s="233"/>
      <c r="D30" s="222">
        <v>0</v>
      </c>
      <c r="E30" s="223" t="s">
        <v>53</v>
      </c>
      <c r="F30" s="238">
        <v>0</v>
      </c>
      <c r="G30" s="1" t="s">
        <v>110</v>
      </c>
      <c r="H30" s="224">
        <f t="shared" si="0"/>
        <v>0</v>
      </c>
      <c r="I30" s="25"/>
      <c r="J30" s="242">
        <v>0</v>
      </c>
      <c r="K30" s="1" t="str">
        <f t="shared" si="16"/>
        <v># people</v>
      </c>
      <c r="L30" s="248">
        <f t="shared" si="2"/>
        <v>0</v>
      </c>
      <c r="M30" s="225"/>
      <c r="N30" s="238">
        <v>0</v>
      </c>
      <c r="O30" s="1" t="str">
        <f t="shared" si="17"/>
        <v># people</v>
      </c>
      <c r="P30" s="248">
        <f t="shared" si="4"/>
        <v>0</v>
      </c>
      <c r="Q30" s="25"/>
      <c r="R30" s="238">
        <v>0</v>
      </c>
      <c r="S30" s="1" t="str">
        <f t="shared" si="18"/>
        <v># people</v>
      </c>
      <c r="T30" s="251">
        <f t="shared" si="6"/>
        <v>0</v>
      </c>
      <c r="U30" s="225"/>
      <c r="V30" s="238">
        <v>0</v>
      </c>
      <c r="W30" s="2" t="str">
        <f t="shared" si="19"/>
        <v># people</v>
      </c>
      <c r="X30" s="248">
        <f t="shared" si="8"/>
        <v>0</v>
      </c>
      <c r="Y30" s="260">
        <f t="shared" si="9"/>
        <v>0</v>
      </c>
      <c r="Z30" s="253"/>
      <c r="AA30" s="87"/>
      <c r="AB30" s="87"/>
      <c r="AC30" s="87"/>
      <c r="AD30" s="87"/>
      <c r="AE30" s="87"/>
      <c r="AF30" s="87"/>
      <c r="AG30" s="87"/>
    </row>
    <row r="31" spans="1:33" s="5" customFormat="1" ht="13.5" thickBot="1" x14ac:dyDescent="0.35">
      <c r="C31" s="235"/>
      <c r="D31" s="227">
        <v>0</v>
      </c>
      <c r="E31" s="228" t="s">
        <v>53</v>
      </c>
      <c r="F31" s="246">
        <v>0</v>
      </c>
      <c r="G31" s="229" t="s">
        <v>110</v>
      </c>
      <c r="H31" s="230">
        <f t="shared" si="0"/>
        <v>0</v>
      </c>
      <c r="I31" s="6"/>
      <c r="J31" s="243">
        <v>0</v>
      </c>
      <c r="K31" s="229" t="str">
        <f t="shared" si="16"/>
        <v># people</v>
      </c>
      <c r="L31" s="249">
        <f t="shared" si="2"/>
        <v>0</v>
      </c>
      <c r="M31" s="231"/>
      <c r="N31" s="246">
        <v>0</v>
      </c>
      <c r="O31" s="229" t="str">
        <f t="shared" si="17"/>
        <v># people</v>
      </c>
      <c r="P31" s="249">
        <f t="shared" si="4"/>
        <v>0</v>
      </c>
      <c r="Q31" s="6"/>
      <c r="R31" s="246">
        <v>0</v>
      </c>
      <c r="S31" s="229" t="str">
        <f t="shared" si="18"/>
        <v># people</v>
      </c>
      <c r="T31" s="252">
        <f t="shared" si="6"/>
        <v>0</v>
      </c>
      <c r="U31" s="231"/>
      <c r="V31" s="246">
        <v>0</v>
      </c>
      <c r="W31" s="232" t="str">
        <f t="shared" si="19"/>
        <v># people</v>
      </c>
      <c r="X31" s="249">
        <f t="shared" si="8"/>
        <v>0</v>
      </c>
      <c r="Y31" s="261">
        <f t="shared" si="9"/>
        <v>0</v>
      </c>
      <c r="Z31" s="254">
        <f>SUM(Y25:Y31)</f>
        <v>0</v>
      </c>
      <c r="AA31" s="5" t="s">
        <v>139</v>
      </c>
    </row>
    <row r="32" spans="1:33" x14ac:dyDescent="0.35">
      <c r="Z32" s="255"/>
    </row>
    <row r="33" spans="26:29" x14ac:dyDescent="0.35">
      <c r="Z33" s="256">
        <f>Z31+Z24+Z17+Z10</f>
        <v>0</v>
      </c>
      <c r="AA33" s="236" t="s">
        <v>140</v>
      </c>
      <c r="AB33" s="236"/>
      <c r="AC33" s="236"/>
    </row>
    <row r="34" spans="26:29" x14ac:dyDescent="0.35">
      <c r="Z34" s="237"/>
    </row>
  </sheetData>
  <sheetProtection sheet="1" objects="1" scenarios="1" formatColumns="0" insertRows="0"/>
  <mergeCells count="10">
    <mergeCell ref="E3:F3"/>
    <mergeCell ref="I3:J3"/>
    <mergeCell ref="M3:N3"/>
    <mergeCell ref="Q3:R3"/>
    <mergeCell ref="U3:V3"/>
    <mergeCell ref="E2:H2"/>
    <mergeCell ref="I2:L2"/>
    <mergeCell ref="M2:P2"/>
    <mergeCell ref="Q2:T2"/>
    <mergeCell ref="U2:X2"/>
  </mergeCells>
  <hyperlinks>
    <hyperlink ref="B19" r:id="rId1" xr:uid="{FC9DA105-26FD-4F68-861D-98300AB90DDF}"/>
  </hyperlinks>
  <pageMargins left="0.7" right="0.7" top="0.75" bottom="0.75" header="0.3" footer="0.3"/>
  <pageSetup scale="56"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3E13-9A9F-4F7E-A436-E189BE88F9A7}">
  <dimension ref="A1:H40"/>
  <sheetViews>
    <sheetView zoomScaleNormal="100" workbookViewId="0">
      <selection activeCell="F9" sqref="F9"/>
    </sheetView>
  </sheetViews>
  <sheetFormatPr defaultColWidth="9.08984375" defaultRowHeight="12.5" x14ac:dyDescent="0.25"/>
  <cols>
    <col min="1" max="1" width="48" style="124" customWidth="1"/>
    <col min="2" max="2" width="14.6328125" style="124" customWidth="1"/>
    <col min="3" max="4" width="14.453125" style="124" customWidth="1"/>
    <col min="5" max="5" width="15.36328125" style="125" customWidth="1"/>
    <col min="6" max="6" width="15.36328125" style="124" customWidth="1"/>
    <col min="7" max="16384" width="9.08984375" style="124"/>
  </cols>
  <sheetData>
    <row r="1" spans="1:8" ht="13" x14ac:dyDescent="0.3">
      <c r="A1" s="129" t="s">
        <v>120</v>
      </c>
      <c r="C1" s="207" t="s">
        <v>131</v>
      </c>
    </row>
    <row r="2" spans="1:8" ht="15" customHeight="1" x14ac:dyDescent="0.25">
      <c r="A2" s="133" t="s">
        <v>54</v>
      </c>
      <c r="B2" s="134" t="s">
        <v>55</v>
      </c>
      <c r="C2" s="134" t="s">
        <v>56</v>
      </c>
      <c r="D2" s="134" t="s">
        <v>57</v>
      </c>
      <c r="E2" s="127" t="s">
        <v>106</v>
      </c>
    </row>
    <row r="3" spans="1:8" ht="15" customHeight="1" x14ac:dyDescent="0.25">
      <c r="A3" s="192" t="s">
        <v>96</v>
      </c>
      <c r="B3" s="193"/>
      <c r="C3" s="193"/>
      <c r="D3" s="193"/>
      <c r="E3" s="194"/>
    </row>
    <row r="4" spans="1:8" ht="15" customHeight="1" x14ac:dyDescent="0.25">
      <c r="A4" s="195" t="s">
        <v>121</v>
      </c>
      <c r="B4" s="196">
        <v>0</v>
      </c>
      <c r="C4" s="197" t="s">
        <v>122</v>
      </c>
      <c r="D4" s="197">
        <v>0</v>
      </c>
      <c r="E4" s="126">
        <f>D4*B4</f>
        <v>0</v>
      </c>
    </row>
    <row r="5" spans="1:8" ht="15" customHeight="1" x14ac:dyDescent="0.25">
      <c r="A5" s="195" t="s">
        <v>121</v>
      </c>
      <c r="B5" s="196">
        <v>0</v>
      </c>
      <c r="C5" s="197" t="s">
        <v>59</v>
      </c>
      <c r="D5" s="197">
        <v>0</v>
      </c>
      <c r="E5" s="126">
        <f>D5*B5</f>
        <v>0</v>
      </c>
    </row>
    <row r="6" spans="1:8" ht="15" customHeight="1" x14ac:dyDescent="0.25">
      <c r="A6" s="195" t="s">
        <v>121</v>
      </c>
      <c r="B6" s="196">
        <v>0</v>
      </c>
      <c r="C6" s="197" t="s">
        <v>58</v>
      </c>
      <c r="D6" s="197">
        <v>0</v>
      </c>
      <c r="E6" s="126">
        <f t="shared" ref="E6:E9" si="0">D6*B6</f>
        <v>0</v>
      </c>
    </row>
    <row r="7" spans="1:8" ht="15" customHeight="1" x14ac:dyDescent="0.25">
      <c r="A7" s="195" t="s">
        <v>121</v>
      </c>
      <c r="B7" s="196">
        <v>0</v>
      </c>
      <c r="C7" s="197" t="s">
        <v>60</v>
      </c>
      <c r="D7" s="197">
        <v>0</v>
      </c>
      <c r="E7" s="126">
        <f t="shared" si="0"/>
        <v>0</v>
      </c>
    </row>
    <row r="8" spans="1:8" ht="15" customHeight="1" x14ac:dyDescent="0.25">
      <c r="A8" s="195" t="s">
        <v>121</v>
      </c>
      <c r="B8" s="196">
        <v>0</v>
      </c>
      <c r="C8" s="197"/>
      <c r="D8" s="197">
        <v>0</v>
      </c>
      <c r="E8" s="126">
        <f t="shared" si="0"/>
        <v>0</v>
      </c>
    </row>
    <row r="9" spans="1:8" ht="15" customHeight="1" x14ac:dyDescent="0.3">
      <c r="A9" s="195" t="s">
        <v>121</v>
      </c>
      <c r="B9" s="196">
        <v>0</v>
      </c>
      <c r="C9" s="197"/>
      <c r="D9" s="197">
        <v>0</v>
      </c>
      <c r="E9" s="126">
        <f t="shared" si="0"/>
        <v>0</v>
      </c>
      <c r="F9" s="128">
        <f>SUM(E4:E9)</f>
        <v>0</v>
      </c>
      <c r="G9" s="198" t="str">
        <f>A3</f>
        <v>YEAR 1</v>
      </c>
      <c r="H9" s="129" t="s">
        <v>61</v>
      </c>
    </row>
    <row r="10" spans="1:8" ht="15" customHeight="1" x14ac:dyDescent="0.25">
      <c r="A10" s="192" t="s">
        <v>97</v>
      </c>
      <c r="B10" s="193"/>
      <c r="C10" s="193"/>
      <c r="D10" s="193"/>
      <c r="E10" s="194"/>
    </row>
    <row r="11" spans="1:8" ht="15" customHeight="1" x14ac:dyDescent="0.25">
      <c r="A11" s="195" t="s">
        <v>121</v>
      </c>
      <c r="B11" s="196">
        <v>0</v>
      </c>
      <c r="C11" s="197" t="s">
        <v>122</v>
      </c>
      <c r="D11" s="197">
        <v>0</v>
      </c>
      <c r="E11" s="126">
        <f>D11*B11</f>
        <v>0</v>
      </c>
    </row>
    <row r="12" spans="1:8" ht="15" customHeight="1" x14ac:dyDescent="0.25">
      <c r="A12" s="195" t="s">
        <v>121</v>
      </c>
      <c r="B12" s="196">
        <v>0</v>
      </c>
      <c r="C12" s="197" t="s">
        <v>59</v>
      </c>
      <c r="D12" s="197">
        <v>0</v>
      </c>
      <c r="E12" s="126">
        <f t="shared" ref="E12:E16" si="1">D12*B12</f>
        <v>0</v>
      </c>
    </row>
    <row r="13" spans="1:8" ht="15" customHeight="1" x14ac:dyDescent="0.25">
      <c r="A13" s="195" t="s">
        <v>121</v>
      </c>
      <c r="B13" s="196">
        <v>0</v>
      </c>
      <c r="C13" s="197" t="s">
        <v>58</v>
      </c>
      <c r="D13" s="197">
        <v>0</v>
      </c>
      <c r="E13" s="126">
        <f t="shared" si="1"/>
        <v>0</v>
      </c>
    </row>
    <row r="14" spans="1:8" ht="15" customHeight="1" x14ac:dyDescent="0.25">
      <c r="A14" s="195" t="s">
        <v>121</v>
      </c>
      <c r="B14" s="196">
        <v>0</v>
      </c>
      <c r="C14" s="197" t="s">
        <v>60</v>
      </c>
      <c r="D14" s="197">
        <v>0</v>
      </c>
      <c r="E14" s="126">
        <f t="shared" si="1"/>
        <v>0</v>
      </c>
    </row>
    <row r="15" spans="1:8" ht="15" customHeight="1" x14ac:dyDescent="0.25">
      <c r="A15" s="195" t="s">
        <v>121</v>
      </c>
      <c r="B15" s="196">
        <v>0</v>
      </c>
      <c r="C15" s="197"/>
      <c r="D15" s="197">
        <v>0</v>
      </c>
      <c r="E15" s="126">
        <f t="shared" si="1"/>
        <v>0</v>
      </c>
    </row>
    <row r="16" spans="1:8" ht="15" customHeight="1" x14ac:dyDescent="0.3">
      <c r="A16" s="195" t="s">
        <v>121</v>
      </c>
      <c r="B16" s="196">
        <v>0</v>
      </c>
      <c r="C16" s="197"/>
      <c r="D16" s="197">
        <v>0</v>
      </c>
      <c r="E16" s="126">
        <f t="shared" si="1"/>
        <v>0</v>
      </c>
      <c r="F16" s="128">
        <f>SUM(E11:E16)</f>
        <v>0</v>
      </c>
      <c r="G16" s="198" t="str">
        <f>A10</f>
        <v>YEAR 2</v>
      </c>
      <c r="H16" s="129" t="s">
        <v>61</v>
      </c>
    </row>
    <row r="17" spans="1:8" ht="15" customHeight="1" x14ac:dyDescent="0.25">
      <c r="A17" s="192" t="s">
        <v>98</v>
      </c>
      <c r="B17" s="193"/>
      <c r="C17" s="193"/>
      <c r="D17" s="193"/>
      <c r="E17" s="194"/>
    </row>
    <row r="18" spans="1:8" ht="15" customHeight="1" x14ac:dyDescent="0.25">
      <c r="A18" s="195" t="s">
        <v>121</v>
      </c>
      <c r="B18" s="196">
        <v>0</v>
      </c>
      <c r="C18" s="197" t="s">
        <v>122</v>
      </c>
      <c r="D18" s="197">
        <v>0</v>
      </c>
      <c r="E18" s="126">
        <f>D18*B18</f>
        <v>0</v>
      </c>
    </row>
    <row r="19" spans="1:8" ht="15" customHeight="1" x14ac:dyDescent="0.25">
      <c r="A19" s="195" t="s">
        <v>121</v>
      </c>
      <c r="B19" s="196">
        <v>0</v>
      </c>
      <c r="C19" s="197" t="s">
        <v>59</v>
      </c>
      <c r="D19" s="197">
        <v>0</v>
      </c>
      <c r="E19" s="126">
        <f t="shared" ref="E19:E23" si="2">D19*B19</f>
        <v>0</v>
      </c>
    </row>
    <row r="20" spans="1:8" ht="15" customHeight="1" x14ac:dyDescent="0.25">
      <c r="A20" s="195" t="s">
        <v>121</v>
      </c>
      <c r="B20" s="196">
        <v>0</v>
      </c>
      <c r="C20" s="197" t="s">
        <v>58</v>
      </c>
      <c r="D20" s="197">
        <v>0</v>
      </c>
      <c r="E20" s="126">
        <f t="shared" si="2"/>
        <v>0</v>
      </c>
    </row>
    <row r="21" spans="1:8" ht="15" customHeight="1" x14ac:dyDescent="0.25">
      <c r="A21" s="195" t="s">
        <v>121</v>
      </c>
      <c r="B21" s="196">
        <v>0</v>
      </c>
      <c r="C21" s="197" t="s">
        <v>60</v>
      </c>
      <c r="D21" s="197">
        <v>0</v>
      </c>
      <c r="E21" s="126">
        <f t="shared" si="2"/>
        <v>0</v>
      </c>
    </row>
    <row r="22" spans="1:8" ht="15" customHeight="1" x14ac:dyDescent="0.25">
      <c r="A22" s="195" t="s">
        <v>121</v>
      </c>
      <c r="B22" s="196">
        <v>0</v>
      </c>
      <c r="C22" s="197"/>
      <c r="D22" s="197">
        <v>0</v>
      </c>
      <c r="E22" s="126">
        <f t="shared" si="2"/>
        <v>0</v>
      </c>
    </row>
    <row r="23" spans="1:8" ht="15" customHeight="1" x14ac:dyDescent="0.3">
      <c r="A23" s="195" t="s">
        <v>121</v>
      </c>
      <c r="B23" s="196">
        <v>0</v>
      </c>
      <c r="C23" s="197"/>
      <c r="D23" s="197">
        <v>0</v>
      </c>
      <c r="E23" s="126">
        <f t="shared" si="2"/>
        <v>0</v>
      </c>
      <c r="F23" s="128">
        <f>SUM(E18:E23)</f>
        <v>0</v>
      </c>
      <c r="G23" s="198" t="str">
        <f>A17</f>
        <v>YEAR 3</v>
      </c>
      <c r="H23" s="129" t="s">
        <v>61</v>
      </c>
    </row>
    <row r="24" spans="1:8" ht="15" customHeight="1" x14ac:dyDescent="0.25">
      <c r="A24" s="192" t="s">
        <v>99</v>
      </c>
      <c r="B24" s="193"/>
      <c r="C24" s="193"/>
      <c r="D24" s="193"/>
      <c r="E24" s="194"/>
    </row>
    <row r="25" spans="1:8" ht="15" customHeight="1" x14ac:dyDescent="0.25">
      <c r="A25" s="195" t="s">
        <v>121</v>
      </c>
      <c r="B25" s="196">
        <v>0</v>
      </c>
      <c r="C25" s="197" t="s">
        <v>122</v>
      </c>
      <c r="D25" s="197">
        <v>0</v>
      </c>
      <c r="E25" s="126">
        <f>D25*B25</f>
        <v>0</v>
      </c>
    </row>
    <row r="26" spans="1:8" ht="15" customHeight="1" x14ac:dyDescent="0.25">
      <c r="A26" s="195" t="s">
        <v>121</v>
      </c>
      <c r="B26" s="196">
        <v>0</v>
      </c>
      <c r="C26" s="197" t="s">
        <v>59</v>
      </c>
      <c r="D26" s="197">
        <v>0</v>
      </c>
      <c r="E26" s="126">
        <f t="shared" ref="E26:E30" si="3">D26*B26</f>
        <v>0</v>
      </c>
    </row>
    <row r="27" spans="1:8" ht="15" customHeight="1" x14ac:dyDescent="0.25">
      <c r="A27" s="195" t="s">
        <v>121</v>
      </c>
      <c r="B27" s="196">
        <v>0</v>
      </c>
      <c r="C27" s="197" t="s">
        <v>58</v>
      </c>
      <c r="D27" s="197">
        <v>0</v>
      </c>
      <c r="E27" s="126">
        <f t="shared" si="3"/>
        <v>0</v>
      </c>
    </row>
    <row r="28" spans="1:8" ht="15" customHeight="1" x14ac:dyDescent="0.25">
      <c r="A28" s="195" t="s">
        <v>121</v>
      </c>
      <c r="B28" s="196">
        <v>0</v>
      </c>
      <c r="C28" s="197" t="s">
        <v>60</v>
      </c>
      <c r="D28" s="197">
        <v>0</v>
      </c>
      <c r="E28" s="126">
        <f t="shared" si="3"/>
        <v>0</v>
      </c>
    </row>
    <row r="29" spans="1:8" ht="15" customHeight="1" x14ac:dyDescent="0.25">
      <c r="A29" s="195" t="s">
        <v>121</v>
      </c>
      <c r="B29" s="196">
        <v>0</v>
      </c>
      <c r="C29" s="197"/>
      <c r="D29" s="197">
        <v>0</v>
      </c>
      <c r="E29" s="126">
        <f t="shared" si="3"/>
        <v>0</v>
      </c>
    </row>
    <row r="30" spans="1:8" ht="15" customHeight="1" x14ac:dyDescent="0.3">
      <c r="A30" s="195" t="s">
        <v>121</v>
      </c>
      <c r="B30" s="196">
        <v>0</v>
      </c>
      <c r="C30" s="197"/>
      <c r="D30" s="197">
        <v>0</v>
      </c>
      <c r="E30" s="126">
        <f t="shared" si="3"/>
        <v>0</v>
      </c>
      <c r="F30" s="128">
        <f>SUM(E25:E30)</f>
        <v>0</v>
      </c>
      <c r="G30" s="198" t="str">
        <f>A24</f>
        <v>YEAR 4</v>
      </c>
      <c r="H30" s="129" t="s">
        <v>61</v>
      </c>
    </row>
    <row r="31" spans="1:8" ht="15" customHeight="1" x14ac:dyDescent="0.25">
      <c r="A31" s="192" t="s">
        <v>100</v>
      </c>
      <c r="B31" s="193"/>
      <c r="C31" s="193"/>
      <c r="D31" s="193"/>
      <c r="E31" s="194"/>
    </row>
    <row r="32" spans="1:8" ht="15" customHeight="1" x14ac:dyDescent="0.25">
      <c r="A32" s="195" t="s">
        <v>121</v>
      </c>
      <c r="B32" s="196">
        <v>0</v>
      </c>
      <c r="C32" s="197" t="s">
        <v>122</v>
      </c>
      <c r="D32" s="197">
        <v>0</v>
      </c>
      <c r="E32" s="126">
        <f>D32*B32</f>
        <v>0</v>
      </c>
    </row>
    <row r="33" spans="1:8" ht="15" customHeight="1" x14ac:dyDescent="0.25">
      <c r="A33" s="195" t="s">
        <v>121</v>
      </c>
      <c r="B33" s="196">
        <v>0</v>
      </c>
      <c r="C33" s="197" t="s">
        <v>59</v>
      </c>
      <c r="D33" s="197">
        <v>0</v>
      </c>
      <c r="E33" s="126">
        <f t="shared" ref="E33:E37" si="4">D33*B33</f>
        <v>0</v>
      </c>
    </row>
    <row r="34" spans="1:8" ht="15" customHeight="1" x14ac:dyDescent="0.25">
      <c r="A34" s="195" t="s">
        <v>121</v>
      </c>
      <c r="B34" s="196">
        <v>0</v>
      </c>
      <c r="C34" s="197" t="s">
        <v>58</v>
      </c>
      <c r="D34" s="197">
        <v>0</v>
      </c>
      <c r="E34" s="126">
        <f t="shared" si="4"/>
        <v>0</v>
      </c>
    </row>
    <row r="35" spans="1:8" ht="15" customHeight="1" x14ac:dyDescent="0.25">
      <c r="A35" s="195" t="s">
        <v>121</v>
      </c>
      <c r="B35" s="196">
        <v>0</v>
      </c>
      <c r="C35" s="197" t="s">
        <v>60</v>
      </c>
      <c r="D35" s="197">
        <v>0</v>
      </c>
      <c r="E35" s="126">
        <f t="shared" si="4"/>
        <v>0</v>
      </c>
    </row>
    <row r="36" spans="1:8" ht="15" customHeight="1" x14ac:dyDescent="0.25">
      <c r="A36" s="195" t="s">
        <v>121</v>
      </c>
      <c r="B36" s="196">
        <v>0</v>
      </c>
      <c r="C36" s="197"/>
      <c r="D36" s="197">
        <v>0</v>
      </c>
      <c r="E36" s="126">
        <f t="shared" si="4"/>
        <v>0</v>
      </c>
    </row>
    <row r="37" spans="1:8" ht="15" customHeight="1" x14ac:dyDescent="0.3">
      <c r="A37" s="195" t="s">
        <v>121</v>
      </c>
      <c r="B37" s="196">
        <v>0</v>
      </c>
      <c r="C37" s="197"/>
      <c r="D37" s="197">
        <v>0</v>
      </c>
      <c r="E37" s="126">
        <f t="shared" si="4"/>
        <v>0</v>
      </c>
      <c r="F37" s="128">
        <f>SUM(E32:E37)</f>
        <v>0</v>
      </c>
      <c r="G37" s="198" t="str">
        <f>A31</f>
        <v>YEAR 5</v>
      </c>
      <c r="H37" s="129" t="s">
        <v>61</v>
      </c>
    </row>
    <row r="38" spans="1:8" x14ac:dyDescent="0.25">
      <c r="A38" s="193"/>
      <c r="B38" s="193"/>
      <c r="C38" s="193"/>
      <c r="D38" s="193"/>
      <c r="E38" s="194"/>
    </row>
    <row r="39" spans="1:8" ht="13" thickBot="1" x14ac:dyDescent="0.3"/>
    <row r="40" spans="1:8" ht="13.5" thickBot="1" x14ac:dyDescent="0.35">
      <c r="F40" s="199">
        <f>F37+F30+F23+F16+F9</f>
        <v>0</v>
      </c>
      <c r="G40" s="129" t="s">
        <v>123</v>
      </c>
    </row>
  </sheetData>
  <sheetProtection sheet="1" objects="1" scenarios="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Budget</vt:lpstr>
      <vt:lpstr>Travel</vt:lpstr>
      <vt:lpstr>Part Supp Costs</vt:lpstr>
      <vt:lpstr>Materials&amp;Supplies</vt:lpstr>
      <vt:lpstr>Budget!Print_Area</vt:lpstr>
      <vt:lpstr>'Part Supp 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sdenton</dc:creator>
  <cp:lastModifiedBy>Jessica B Baudoin</cp:lastModifiedBy>
  <cp:lastPrinted>2025-10-27T16:50:21Z</cp:lastPrinted>
  <dcterms:created xsi:type="dcterms:W3CDTF">2009-09-21T17:48:52Z</dcterms:created>
  <dcterms:modified xsi:type="dcterms:W3CDTF">2025-10-29T22:19:22Z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8202f9-8d41-4950-b014-f183e397b746_Enabled">
    <vt:lpwstr>true</vt:lpwstr>
  </property>
  <property fmtid="{D5CDD505-2E9C-101B-9397-08002B2CF9AE}" pid="3" name="MSIP_Label_638202f9-8d41-4950-b014-f183e397b746_SetDate">
    <vt:lpwstr>2023-01-23T21:04:21Z</vt:lpwstr>
  </property>
  <property fmtid="{D5CDD505-2E9C-101B-9397-08002B2CF9AE}" pid="4" name="MSIP_Label_638202f9-8d41-4950-b014-f183e397b746_Method">
    <vt:lpwstr>Standard</vt:lpwstr>
  </property>
  <property fmtid="{D5CDD505-2E9C-101B-9397-08002B2CF9AE}" pid="5" name="MSIP_Label_638202f9-8d41-4950-b014-f183e397b746_Name">
    <vt:lpwstr>defa4170-0d19-0005-0004-bc88714345d2</vt:lpwstr>
  </property>
  <property fmtid="{D5CDD505-2E9C-101B-9397-08002B2CF9AE}" pid="6" name="MSIP_Label_638202f9-8d41-4950-b014-f183e397b746_SiteId">
    <vt:lpwstr>13b3b0ce-cd75-49a4-bfea-0a03b01ff1ab</vt:lpwstr>
  </property>
  <property fmtid="{D5CDD505-2E9C-101B-9397-08002B2CF9AE}" pid="7" name="MSIP_Label_638202f9-8d41-4950-b014-f183e397b746_ActionId">
    <vt:lpwstr>14ffb73f-2463-4f9b-8181-fa54ba825312</vt:lpwstr>
  </property>
  <property fmtid="{D5CDD505-2E9C-101B-9397-08002B2CF9AE}" pid="8" name="MSIP_Label_638202f9-8d41-4950-b014-f183e397b746_ContentBits">
    <vt:lpwstr>0</vt:lpwstr>
  </property>
</Properties>
</file>