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30BBC3D6-C60B-4B45-8B8B-B32E7C2F422D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Year 1" sheetId="1" r:id="rId1"/>
    <sheet name="Year 2" sheetId="7" state="hidden" r:id="rId2"/>
    <sheet name="Year 3" sheetId="9" state="hidden" r:id="rId3"/>
    <sheet name="Year 4" sheetId="10" state="hidden" r:id="rId4"/>
    <sheet name="Year 5" sheetId="11" state="hidden" r:id="rId5"/>
    <sheet name="Composite" sheetId="6" state="hidden" r:id="rId6"/>
  </sheets>
  <definedNames>
    <definedName name="_xlnm._FilterDatabase" localSheetId="5" hidden="1">Composite!$A$1:$I$62</definedName>
    <definedName name="_xlnm.Print_Area" localSheetId="5">Composite!$A$1:$K$74</definedName>
    <definedName name="_xlnm.Print_Area" localSheetId="0">'Year 1'!$A$1:$K$74</definedName>
    <definedName name="_xlnm.Print_Area" localSheetId="1">'Year 2'!$A$1:$K$74</definedName>
    <definedName name="_xlnm.Print_Area" localSheetId="2">'Year 3'!$A$1:$K$74</definedName>
    <definedName name="_xlnm.Print_Area" localSheetId="3">'Year 4'!$A$1:$K$74</definedName>
    <definedName name="_xlnm.Print_Area" localSheetId="4">'Year 5'!$A$1:$K$74</definedName>
  </definedNames>
  <calcPr calcId="191029" iterate="1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1" l="1"/>
  <c r="I24" i="1"/>
  <c r="I23" i="1"/>
  <c r="E23" i="11"/>
  <c r="I23" i="11"/>
  <c r="E24" i="11"/>
  <c r="I24" i="11"/>
  <c r="E23" i="10"/>
  <c r="I23" i="10"/>
  <c r="E24" i="10"/>
  <c r="I24" i="10"/>
  <c r="E23" i="9"/>
  <c r="I23" i="9"/>
  <c r="E24" i="9"/>
  <c r="I24" i="9"/>
  <c r="E23" i="7"/>
  <c r="E24" i="7"/>
  <c r="I24" i="7"/>
  <c r="I23" i="7"/>
  <c r="I34" i="9"/>
  <c r="I34" i="10"/>
  <c r="I34" i="11"/>
  <c r="I32" i="6"/>
  <c r="K34" i="6"/>
  <c r="J34" i="6"/>
  <c r="K33" i="6"/>
  <c r="J33" i="6"/>
  <c r="I33" i="6"/>
  <c r="K32" i="6"/>
  <c r="J32" i="6"/>
  <c r="K31" i="6"/>
  <c r="J31" i="6"/>
  <c r="I31" i="6"/>
  <c r="I36" i="6"/>
  <c r="I34" i="7"/>
  <c r="K34" i="7"/>
  <c r="J34" i="7"/>
  <c r="K34" i="9"/>
  <c r="J34" i="9"/>
  <c r="K34" i="10"/>
  <c r="J34" i="10"/>
  <c r="K34" i="11"/>
  <c r="J34" i="11"/>
  <c r="K34" i="1"/>
  <c r="J34" i="1"/>
  <c r="I34" i="1"/>
  <c r="I34" i="6"/>
  <c r="J5" i="1"/>
  <c r="B5" i="7"/>
  <c r="I2" i="7"/>
  <c r="K2" i="7"/>
  <c r="I62" i="1"/>
  <c r="B6" i="7"/>
  <c r="B15" i="7"/>
  <c r="B14" i="7"/>
  <c r="B13" i="7"/>
  <c r="B12" i="7"/>
  <c r="B10" i="7"/>
  <c r="B9" i="7"/>
  <c r="B8" i="7"/>
  <c r="B7" i="7"/>
  <c r="B15" i="9"/>
  <c r="B14" i="9"/>
  <c r="B13" i="9"/>
  <c r="B12" i="9"/>
  <c r="B10" i="9"/>
  <c r="B9" i="9"/>
  <c r="B8" i="9"/>
  <c r="B7" i="9"/>
  <c r="B6" i="9"/>
  <c r="B5" i="9"/>
  <c r="B15" i="10"/>
  <c r="B14" i="10"/>
  <c r="B13" i="10"/>
  <c r="B12" i="10"/>
  <c r="B10" i="10"/>
  <c r="B9" i="10"/>
  <c r="B8" i="10"/>
  <c r="B7" i="10"/>
  <c r="B6" i="10"/>
  <c r="B5" i="10"/>
  <c r="B15" i="11"/>
  <c r="B14" i="11"/>
  <c r="B13" i="11"/>
  <c r="B12" i="11"/>
  <c r="B10" i="11"/>
  <c r="B9" i="11"/>
  <c r="B8" i="11"/>
  <c r="B7" i="11"/>
  <c r="B6" i="11"/>
  <c r="B5" i="11"/>
  <c r="B13" i="6"/>
  <c r="B14" i="6"/>
  <c r="B15" i="6"/>
  <c r="B12" i="6"/>
  <c r="B6" i="6"/>
  <c r="B7" i="6"/>
  <c r="B8" i="6"/>
  <c r="B9" i="6"/>
  <c r="B10" i="6"/>
  <c r="B5" i="6"/>
  <c r="E22" i="7"/>
  <c r="E22" i="9"/>
  <c r="E22" i="1"/>
  <c r="I22" i="1"/>
  <c r="E21" i="1"/>
  <c r="E21" i="7"/>
  <c r="D19" i="9"/>
  <c r="D19" i="10"/>
  <c r="D13" i="7"/>
  <c r="D13" i="9"/>
  <c r="D14" i="7"/>
  <c r="D14" i="9"/>
  <c r="D15" i="7"/>
  <c r="D15" i="9"/>
  <c r="D12" i="7"/>
  <c r="D12" i="9"/>
  <c r="D6" i="7"/>
  <c r="D6" i="9"/>
  <c r="D7" i="7"/>
  <c r="D7" i="9"/>
  <c r="E7" i="7"/>
  <c r="I7" i="7"/>
  <c r="D8" i="7"/>
  <c r="D8" i="9"/>
  <c r="D9" i="7"/>
  <c r="J9" i="7"/>
  <c r="D10" i="7"/>
  <c r="J10" i="7"/>
  <c r="D18" i="7"/>
  <c r="E18" i="7"/>
  <c r="I18" i="7"/>
  <c r="D19" i="7"/>
  <c r="E19" i="7"/>
  <c r="I19" i="7"/>
  <c r="D20" i="7"/>
  <c r="E20" i="7"/>
  <c r="I20" i="7"/>
  <c r="D5" i="7"/>
  <c r="D5" i="9"/>
  <c r="A28" i="7"/>
  <c r="I2" i="6"/>
  <c r="E66" i="7"/>
  <c r="E66" i="9"/>
  <c r="E66" i="10"/>
  <c r="E66" i="11"/>
  <c r="E66" i="6"/>
  <c r="K62" i="9"/>
  <c r="K16" i="1"/>
  <c r="K28" i="1"/>
  <c r="K29" i="1"/>
  <c r="K62" i="1"/>
  <c r="K16" i="7"/>
  <c r="K28" i="7"/>
  <c r="K16" i="9"/>
  <c r="K16" i="10"/>
  <c r="K16" i="11"/>
  <c r="J62" i="1"/>
  <c r="J62" i="6"/>
  <c r="P12" i="1"/>
  <c r="P11" i="1"/>
  <c r="P10" i="1"/>
  <c r="P9" i="1"/>
  <c r="P8" i="1"/>
  <c r="P7" i="1"/>
  <c r="J62" i="10"/>
  <c r="R15" i="7"/>
  <c r="R15" i="9"/>
  <c r="R15" i="10"/>
  <c r="R15" i="11"/>
  <c r="R15" i="1"/>
  <c r="Q15" i="7"/>
  <c r="Q15" i="9"/>
  <c r="Q15" i="10"/>
  <c r="Q15" i="11"/>
  <c r="Q15" i="1"/>
  <c r="Q15" i="6"/>
  <c r="J59" i="6"/>
  <c r="K59" i="6"/>
  <c r="E5" i="1"/>
  <c r="I5" i="1"/>
  <c r="E6" i="1"/>
  <c r="I6" i="1"/>
  <c r="E7" i="1"/>
  <c r="I7" i="1"/>
  <c r="E8" i="1"/>
  <c r="I8" i="1"/>
  <c r="E9" i="1"/>
  <c r="I9" i="1"/>
  <c r="E10" i="1"/>
  <c r="I10" i="1"/>
  <c r="I12" i="1"/>
  <c r="E13" i="1"/>
  <c r="I13" i="1"/>
  <c r="E14" i="1"/>
  <c r="I14" i="1"/>
  <c r="E15" i="1"/>
  <c r="I15" i="1"/>
  <c r="E18" i="1"/>
  <c r="I18" i="1"/>
  <c r="E19" i="1"/>
  <c r="I19" i="1"/>
  <c r="E20" i="1"/>
  <c r="I20" i="1"/>
  <c r="E25" i="1"/>
  <c r="I25" i="1"/>
  <c r="E26" i="1"/>
  <c r="I26" i="1"/>
  <c r="I38" i="1"/>
  <c r="E8" i="7"/>
  <c r="I8" i="7"/>
  <c r="E9" i="7"/>
  <c r="I9" i="7"/>
  <c r="E14" i="7"/>
  <c r="E25" i="7"/>
  <c r="I25" i="7"/>
  <c r="E26" i="7"/>
  <c r="I26" i="7"/>
  <c r="I38" i="7"/>
  <c r="P7" i="7"/>
  <c r="P8" i="7"/>
  <c r="P9" i="7"/>
  <c r="P10" i="7"/>
  <c r="P11" i="7"/>
  <c r="P12" i="7"/>
  <c r="E25" i="9"/>
  <c r="I25" i="9"/>
  <c r="E26" i="9"/>
  <c r="I26" i="9"/>
  <c r="I38" i="9"/>
  <c r="P7" i="9"/>
  <c r="P8" i="9"/>
  <c r="P9" i="9"/>
  <c r="P9" i="6"/>
  <c r="P10" i="9"/>
  <c r="P11" i="9"/>
  <c r="P12" i="9"/>
  <c r="E25" i="10"/>
  <c r="I25" i="10"/>
  <c r="E26" i="10"/>
  <c r="I26" i="10"/>
  <c r="I38" i="10"/>
  <c r="P7" i="10"/>
  <c r="P8" i="10"/>
  <c r="P9" i="10"/>
  <c r="P10" i="10"/>
  <c r="P11" i="10"/>
  <c r="P12" i="10"/>
  <c r="E25" i="11"/>
  <c r="I25" i="11"/>
  <c r="E26" i="11"/>
  <c r="I26" i="11"/>
  <c r="I38" i="11"/>
  <c r="P7" i="11"/>
  <c r="P8" i="11"/>
  <c r="P9" i="11"/>
  <c r="P10" i="11"/>
  <c r="P11" i="11"/>
  <c r="P12" i="11"/>
  <c r="J27" i="1"/>
  <c r="J6" i="1"/>
  <c r="J7" i="1"/>
  <c r="J8" i="1"/>
  <c r="J9" i="1"/>
  <c r="J10" i="1"/>
  <c r="J12" i="1"/>
  <c r="J13" i="1"/>
  <c r="J14" i="1"/>
  <c r="J15" i="1"/>
  <c r="J52" i="1"/>
  <c r="Q7" i="1"/>
  <c r="Q8" i="1"/>
  <c r="Q9" i="1"/>
  <c r="Q10" i="1"/>
  <c r="Q11" i="1"/>
  <c r="Q12" i="1"/>
  <c r="Q12" i="6"/>
  <c r="J38" i="1"/>
  <c r="J8" i="7"/>
  <c r="J27" i="7"/>
  <c r="J38" i="7"/>
  <c r="I62" i="7"/>
  <c r="I62" i="6"/>
  <c r="J52" i="7"/>
  <c r="J62" i="7"/>
  <c r="Q7" i="7"/>
  <c r="Q8" i="7"/>
  <c r="Q9" i="7"/>
  <c r="Q10" i="7"/>
  <c r="Q11" i="7"/>
  <c r="Q12" i="7"/>
  <c r="J27" i="9"/>
  <c r="J38" i="9"/>
  <c r="I62" i="9"/>
  <c r="J52" i="9"/>
  <c r="J62" i="9"/>
  <c r="Q7" i="9"/>
  <c r="Q8" i="9"/>
  <c r="Q9" i="9"/>
  <c r="Q9" i="6"/>
  <c r="Q10" i="9"/>
  <c r="Q10" i="6"/>
  <c r="Q11" i="9"/>
  <c r="Q12" i="9"/>
  <c r="J27" i="10"/>
  <c r="J38" i="10"/>
  <c r="I62" i="10"/>
  <c r="J52" i="10"/>
  <c r="Q7" i="10"/>
  <c r="Q8" i="10"/>
  <c r="Q9" i="10"/>
  <c r="Q10" i="10"/>
  <c r="Q11" i="10"/>
  <c r="Q12" i="10"/>
  <c r="J27" i="11"/>
  <c r="J38" i="11"/>
  <c r="I62" i="11"/>
  <c r="J52" i="11"/>
  <c r="J62" i="11"/>
  <c r="Q7" i="11"/>
  <c r="Q8" i="11"/>
  <c r="Q9" i="11"/>
  <c r="Q10" i="11"/>
  <c r="Q11" i="11"/>
  <c r="Q12" i="11"/>
  <c r="R7" i="1"/>
  <c r="R8" i="1"/>
  <c r="R9" i="1"/>
  <c r="R10" i="1"/>
  <c r="R11" i="1"/>
  <c r="R12" i="1"/>
  <c r="K27" i="1"/>
  <c r="K38" i="1"/>
  <c r="K38" i="6"/>
  <c r="R14" i="1"/>
  <c r="R14" i="6"/>
  <c r="K27" i="7"/>
  <c r="K38" i="7"/>
  <c r="R7" i="7"/>
  <c r="R8" i="7"/>
  <c r="R9" i="7"/>
  <c r="R10" i="7"/>
  <c r="R10" i="6"/>
  <c r="R11" i="7"/>
  <c r="R11" i="6"/>
  <c r="R12" i="7"/>
  <c r="R14" i="7"/>
  <c r="K27" i="9"/>
  <c r="K38" i="9"/>
  <c r="R7" i="9"/>
  <c r="R8" i="9"/>
  <c r="R9" i="9"/>
  <c r="R10" i="9"/>
  <c r="R11" i="9"/>
  <c r="R12" i="9"/>
  <c r="R14" i="9"/>
  <c r="K27" i="10"/>
  <c r="K38" i="10"/>
  <c r="R7" i="10"/>
  <c r="R8" i="10"/>
  <c r="R8" i="6"/>
  <c r="R9" i="10"/>
  <c r="R10" i="10"/>
  <c r="R11" i="10"/>
  <c r="R12" i="10"/>
  <c r="R14" i="10"/>
  <c r="K27" i="11"/>
  <c r="K38" i="11"/>
  <c r="R7" i="11"/>
  <c r="R8" i="11"/>
  <c r="R9" i="11"/>
  <c r="R9" i="6"/>
  <c r="R10" i="11"/>
  <c r="R11" i="11"/>
  <c r="R12" i="11"/>
  <c r="R14" i="11"/>
  <c r="K52" i="11"/>
  <c r="K62" i="11"/>
  <c r="K52" i="1"/>
  <c r="K75" i="9"/>
  <c r="K75" i="10"/>
  <c r="K75" i="11"/>
  <c r="K75" i="6"/>
  <c r="K75" i="7"/>
  <c r="A68" i="7"/>
  <c r="A68" i="9"/>
  <c r="A68" i="10"/>
  <c r="A68" i="11"/>
  <c r="A68" i="6"/>
  <c r="M61" i="1"/>
  <c r="M60" i="7"/>
  <c r="M61" i="7"/>
  <c r="M60" i="9"/>
  <c r="M61" i="9"/>
  <c r="M60" i="10"/>
  <c r="M61" i="10"/>
  <c r="M60" i="11"/>
  <c r="M61" i="11"/>
  <c r="K52" i="7"/>
  <c r="K62" i="7"/>
  <c r="K62" i="6"/>
  <c r="K52" i="9"/>
  <c r="K52" i="10"/>
  <c r="K62" i="10"/>
  <c r="K27" i="6"/>
  <c r="J22" i="6"/>
  <c r="K22" i="6"/>
  <c r="J23" i="6"/>
  <c r="K23" i="6"/>
  <c r="J24" i="6"/>
  <c r="K24" i="6"/>
  <c r="J18" i="6"/>
  <c r="K18" i="6"/>
  <c r="B18" i="6"/>
  <c r="I37" i="6"/>
  <c r="I54" i="6"/>
  <c r="I55" i="6"/>
  <c r="I56" i="6"/>
  <c r="I57" i="6"/>
  <c r="I58" i="6"/>
  <c r="I61" i="6"/>
  <c r="J19" i="6"/>
  <c r="J20" i="6"/>
  <c r="J21" i="6"/>
  <c r="J25" i="6"/>
  <c r="J26" i="6"/>
  <c r="K19" i="6"/>
  <c r="K20" i="6"/>
  <c r="K21" i="6"/>
  <c r="K25" i="6"/>
  <c r="K26" i="6"/>
  <c r="K36" i="6"/>
  <c r="K37" i="6"/>
  <c r="J36" i="6"/>
  <c r="J37" i="6"/>
  <c r="K61" i="6"/>
  <c r="J61" i="6"/>
  <c r="I52" i="7"/>
  <c r="I52" i="9"/>
  <c r="I52" i="10"/>
  <c r="I52" i="11"/>
  <c r="I52" i="1"/>
  <c r="J60" i="6"/>
  <c r="N61" i="1"/>
  <c r="N60" i="7"/>
  <c r="N61" i="7"/>
  <c r="N60" i="9"/>
  <c r="N61" i="9"/>
  <c r="N60" i="10"/>
  <c r="N61" i="10"/>
  <c r="N60" i="11"/>
  <c r="N61" i="11"/>
  <c r="A1" i="7"/>
  <c r="A1" i="10"/>
  <c r="A1" i="9"/>
  <c r="A1" i="6"/>
  <c r="A2" i="7"/>
  <c r="B21" i="6"/>
  <c r="B20" i="6"/>
  <c r="B24" i="6"/>
  <c r="B25" i="6"/>
  <c r="B26" i="6"/>
  <c r="B19" i="6"/>
  <c r="J54" i="6"/>
  <c r="J55" i="6"/>
  <c r="J56" i="6"/>
  <c r="J57" i="6"/>
  <c r="J58" i="6"/>
  <c r="K58" i="6"/>
  <c r="K60" i="6"/>
  <c r="K54" i="6"/>
  <c r="K55" i="6"/>
  <c r="K56" i="6"/>
  <c r="K57" i="6"/>
  <c r="A2" i="11"/>
  <c r="A1" i="11"/>
  <c r="A2" i="10"/>
  <c r="A2" i="9"/>
  <c r="A2" i="6"/>
  <c r="E5" i="6"/>
  <c r="E6" i="6"/>
  <c r="E7" i="6"/>
  <c r="E8" i="6"/>
  <c r="E9" i="6"/>
  <c r="E10" i="6"/>
  <c r="E13" i="6"/>
  <c r="E14" i="6"/>
  <c r="E15" i="6"/>
  <c r="E12" i="6"/>
  <c r="E12" i="1"/>
  <c r="Q11" i="6"/>
  <c r="K8" i="6"/>
  <c r="K15" i="6"/>
  <c r="K7" i="6"/>
  <c r="K10" i="6"/>
  <c r="K9" i="6"/>
  <c r="K5" i="6"/>
  <c r="K6" i="6"/>
  <c r="K12" i="6"/>
  <c r="K14" i="6"/>
  <c r="K13" i="6"/>
  <c r="E13" i="7"/>
  <c r="I13" i="7"/>
  <c r="J13" i="7"/>
  <c r="J7" i="7"/>
  <c r="J6" i="7"/>
  <c r="E6" i="7"/>
  <c r="I6" i="7"/>
  <c r="E5" i="7"/>
  <c r="I5" i="7"/>
  <c r="J5" i="7"/>
  <c r="P7" i="6"/>
  <c r="R7" i="6"/>
  <c r="D7" i="10"/>
  <c r="D7" i="11"/>
  <c r="J7" i="9"/>
  <c r="E7" i="9"/>
  <c r="I7" i="9"/>
  <c r="J6" i="9"/>
  <c r="D6" i="10"/>
  <c r="E6" i="9"/>
  <c r="I6" i="9"/>
  <c r="D14" i="10"/>
  <c r="D14" i="11"/>
  <c r="E14" i="9"/>
  <c r="I14" i="9"/>
  <c r="J14" i="9"/>
  <c r="D18" i="9"/>
  <c r="D18" i="10"/>
  <c r="E19" i="9"/>
  <c r="I19" i="9"/>
  <c r="E12" i="7"/>
  <c r="P12" i="6"/>
  <c r="J14" i="7"/>
  <c r="I38" i="6"/>
  <c r="D9" i="9"/>
  <c r="I12" i="7"/>
  <c r="R12" i="6"/>
  <c r="J12" i="7"/>
  <c r="Q8" i="6"/>
  <c r="P10" i="6"/>
  <c r="P8" i="6"/>
  <c r="J27" i="6"/>
  <c r="Q7" i="6"/>
  <c r="K29" i="7"/>
  <c r="J38" i="6"/>
  <c r="P11" i="6"/>
  <c r="I14" i="7"/>
  <c r="R15" i="6"/>
  <c r="D19" i="11"/>
  <c r="E19" i="11"/>
  <c r="I19" i="11"/>
  <c r="I19" i="6"/>
  <c r="E19" i="10"/>
  <c r="I19" i="10"/>
  <c r="D12" i="10"/>
  <c r="E12" i="9"/>
  <c r="J12" i="9"/>
  <c r="I12" i="9"/>
  <c r="E18" i="10"/>
  <c r="I18" i="10"/>
  <c r="D18" i="11"/>
  <c r="E18" i="11"/>
  <c r="I18" i="11"/>
  <c r="J8" i="9"/>
  <c r="D8" i="10"/>
  <c r="E8" i="9"/>
  <c r="I8" i="9"/>
  <c r="I25" i="6"/>
  <c r="D13" i="10"/>
  <c r="E13" i="9"/>
  <c r="I13" i="9"/>
  <c r="J13" i="9"/>
  <c r="E21" i="9"/>
  <c r="I21" i="7"/>
  <c r="I27" i="7"/>
  <c r="J15" i="9"/>
  <c r="E15" i="9"/>
  <c r="I15" i="9"/>
  <c r="D15" i="10"/>
  <c r="I26" i="6"/>
  <c r="E5" i="9"/>
  <c r="I5" i="9"/>
  <c r="D5" i="10"/>
  <c r="J5" i="9"/>
  <c r="I16" i="1"/>
  <c r="E22" i="10"/>
  <c r="I22" i="9"/>
  <c r="I22" i="7"/>
  <c r="D20" i="9"/>
  <c r="J6" i="10"/>
  <c r="E18" i="9"/>
  <c r="I18" i="9"/>
  <c r="I21" i="1"/>
  <c r="E10" i="7"/>
  <c r="I10" i="7"/>
  <c r="I16" i="7"/>
  <c r="I28" i="7"/>
  <c r="D10" i="9"/>
  <c r="J15" i="7"/>
  <c r="J9" i="9"/>
  <c r="E15" i="7"/>
  <c r="I15" i="7"/>
  <c r="J16" i="1"/>
  <c r="K16" i="6"/>
  <c r="A28" i="9"/>
  <c r="K63" i="1"/>
  <c r="R13" i="1"/>
  <c r="R13" i="7"/>
  <c r="R16" i="7"/>
  <c r="K63" i="7"/>
  <c r="K67" i="7"/>
  <c r="I73" i="7"/>
  <c r="I2" i="9"/>
  <c r="K2" i="9"/>
  <c r="I29" i="7"/>
  <c r="I63" i="7"/>
  <c r="I67" i="7"/>
  <c r="I71" i="7"/>
  <c r="J7" i="10"/>
  <c r="J14" i="10"/>
  <c r="E7" i="10"/>
  <c r="I7" i="10"/>
  <c r="D6" i="11"/>
  <c r="E6" i="10"/>
  <c r="I6" i="10"/>
  <c r="E14" i="10"/>
  <c r="I14" i="10"/>
  <c r="D9" i="10"/>
  <c r="E9" i="9"/>
  <c r="I9" i="9"/>
  <c r="E7" i="11"/>
  <c r="I7" i="11"/>
  <c r="I7" i="6"/>
  <c r="J7" i="11"/>
  <c r="J7" i="6"/>
  <c r="D20" i="10"/>
  <c r="E20" i="9"/>
  <c r="I20" i="9"/>
  <c r="I28" i="1"/>
  <c r="I21" i="9"/>
  <c r="E21" i="10"/>
  <c r="E14" i="11"/>
  <c r="I14" i="11"/>
  <c r="J14" i="11"/>
  <c r="J14" i="6"/>
  <c r="D10" i="10"/>
  <c r="E10" i="9"/>
  <c r="I10" i="9"/>
  <c r="J10" i="9"/>
  <c r="J16" i="9"/>
  <c r="J28" i="9"/>
  <c r="J29" i="9"/>
  <c r="D13" i="11"/>
  <c r="J13" i="10"/>
  <c r="E13" i="10"/>
  <c r="I13" i="10"/>
  <c r="I22" i="6"/>
  <c r="I22" i="10"/>
  <c r="E22" i="11"/>
  <c r="I22" i="11"/>
  <c r="D8" i="11"/>
  <c r="E8" i="10"/>
  <c r="I8" i="10"/>
  <c r="J8" i="10"/>
  <c r="D12" i="11"/>
  <c r="J12" i="10"/>
  <c r="I12" i="10"/>
  <c r="E12" i="10"/>
  <c r="I27" i="1"/>
  <c r="J16" i="7"/>
  <c r="J28" i="7"/>
  <c r="J29" i="7"/>
  <c r="I18" i="6"/>
  <c r="D5" i="11"/>
  <c r="J5" i="10"/>
  <c r="E5" i="10"/>
  <c r="I5" i="10"/>
  <c r="I2" i="10"/>
  <c r="I16" i="9"/>
  <c r="D15" i="11"/>
  <c r="J15" i="10"/>
  <c r="E15" i="10"/>
  <c r="I15" i="10"/>
  <c r="J28" i="1"/>
  <c r="J29" i="1"/>
  <c r="I28" i="9"/>
  <c r="A28" i="10"/>
  <c r="K28" i="9"/>
  <c r="K67" i="1"/>
  <c r="R16" i="1"/>
  <c r="P13" i="7"/>
  <c r="P16" i="7"/>
  <c r="I27" i="9"/>
  <c r="I29" i="9"/>
  <c r="K2" i="10"/>
  <c r="I2" i="11"/>
  <c r="K2" i="11"/>
  <c r="K2" i="6"/>
  <c r="I14" i="6"/>
  <c r="I24" i="6"/>
  <c r="J6" i="11"/>
  <c r="J6" i="6"/>
  <c r="E6" i="11"/>
  <c r="I6" i="11"/>
  <c r="I6" i="6"/>
  <c r="E9" i="10"/>
  <c r="I9" i="10"/>
  <c r="D9" i="11"/>
  <c r="J9" i="10"/>
  <c r="J16" i="10"/>
  <c r="J28" i="10"/>
  <c r="I23" i="6"/>
  <c r="I21" i="6"/>
  <c r="E21" i="11"/>
  <c r="I21" i="11"/>
  <c r="I21" i="10"/>
  <c r="J15" i="11"/>
  <c r="J15" i="6"/>
  <c r="E15" i="11"/>
  <c r="I15" i="11"/>
  <c r="I15" i="6"/>
  <c r="D10" i="11"/>
  <c r="J10" i="10"/>
  <c r="E10" i="10"/>
  <c r="I10" i="10"/>
  <c r="I16" i="10"/>
  <c r="I28" i="10"/>
  <c r="E8" i="11"/>
  <c r="I8" i="11"/>
  <c r="I8" i="6"/>
  <c r="J8" i="11"/>
  <c r="J8" i="6"/>
  <c r="J13" i="11"/>
  <c r="J13" i="6"/>
  <c r="E13" i="11"/>
  <c r="I13" i="11"/>
  <c r="I13" i="6"/>
  <c r="I29" i="1"/>
  <c r="E12" i="11"/>
  <c r="J12" i="11"/>
  <c r="J12" i="6"/>
  <c r="I12" i="11"/>
  <c r="I12" i="6"/>
  <c r="I20" i="6"/>
  <c r="D20" i="11"/>
  <c r="E20" i="11"/>
  <c r="I20" i="11"/>
  <c r="E20" i="10"/>
  <c r="I20" i="10"/>
  <c r="E5" i="11"/>
  <c r="I5" i="11"/>
  <c r="I5" i="6"/>
  <c r="J5" i="11"/>
  <c r="Q13" i="1"/>
  <c r="J63" i="1"/>
  <c r="Q13" i="9"/>
  <c r="J63" i="9"/>
  <c r="A28" i="11"/>
  <c r="K28" i="10"/>
  <c r="K29" i="9"/>
  <c r="Q13" i="7"/>
  <c r="J63" i="7"/>
  <c r="I73" i="1"/>
  <c r="O22" i="6"/>
  <c r="Q22" i="6"/>
  <c r="E9" i="11"/>
  <c r="I9" i="11"/>
  <c r="I9" i="6"/>
  <c r="J9" i="11"/>
  <c r="J9" i="6"/>
  <c r="I27" i="11"/>
  <c r="I27" i="10"/>
  <c r="I29" i="10"/>
  <c r="J10" i="11"/>
  <c r="J10" i="6"/>
  <c r="E10" i="11"/>
  <c r="I10" i="11"/>
  <c r="I10" i="6"/>
  <c r="J5" i="6"/>
  <c r="I63" i="1"/>
  <c r="I67" i="1"/>
  <c r="I71" i="1"/>
  <c r="O21" i="6"/>
  <c r="Q21" i="6"/>
  <c r="P13" i="1"/>
  <c r="P16" i="1"/>
  <c r="P13" i="9"/>
  <c r="I63" i="9"/>
  <c r="K28" i="11"/>
  <c r="J29" i="10"/>
  <c r="K63" i="9"/>
  <c r="R13" i="9"/>
  <c r="F66" i="7"/>
  <c r="K29" i="10"/>
  <c r="F66" i="1"/>
  <c r="G66" i="1"/>
  <c r="J66" i="1"/>
  <c r="I27" i="6"/>
  <c r="J16" i="11"/>
  <c r="I16" i="11"/>
  <c r="P16" i="9"/>
  <c r="I67" i="9"/>
  <c r="F66" i="9"/>
  <c r="J63" i="10"/>
  <c r="Q13" i="10"/>
  <c r="K67" i="9"/>
  <c r="R16" i="9"/>
  <c r="G66" i="7"/>
  <c r="P13" i="10"/>
  <c r="I63" i="10"/>
  <c r="K63" i="10"/>
  <c r="R13" i="10"/>
  <c r="K29" i="11"/>
  <c r="K29" i="6"/>
  <c r="K28" i="6"/>
  <c r="Q14" i="1"/>
  <c r="Q16" i="1"/>
  <c r="S16" i="1"/>
  <c r="J67" i="1"/>
  <c r="I72" i="1"/>
  <c r="I16" i="6"/>
  <c r="I28" i="11"/>
  <c r="J16" i="6"/>
  <c r="J28" i="11"/>
  <c r="I71" i="9"/>
  <c r="I73" i="9"/>
  <c r="J66" i="7"/>
  <c r="I67" i="10"/>
  <c r="F66" i="10"/>
  <c r="R13" i="11"/>
  <c r="K63" i="11"/>
  <c r="G66" i="9"/>
  <c r="J66" i="9"/>
  <c r="P16" i="10"/>
  <c r="K67" i="10"/>
  <c r="I73" i="10"/>
  <c r="R16" i="10"/>
  <c r="I74" i="1"/>
  <c r="L67" i="1"/>
  <c r="J29" i="11"/>
  <c r="J28" i="6"/>
  <c r="I28" i="6"/>
  <c r="I29" i="11"/>
  <c r="O23" i="6"/>
  <c r="Q23" i="6"/>
  <c r="J67" i="7"/>
  <c r="Q14" i="7"/>
  <c r="Q14" i="9"/>
  <c r="Q16" i="9"/>
  <c r="S16" i="9"/>
  <c r="J67" i="9"/>
  <c r="I72" i="9"/>
  <c r="I74" i="9"/>
  <c r="I71" i="10"/>
  <c r="G66" i="10"/>
  <c r="R16" i="11"/>
  <c r="R16" i="6"/>
  <c r="R13" i="6"/>
  <c r="K67" i="11"/>
  <c r="K63" i="6"/>
  <c r="I29" i="6"/>
  <c r="P13" i="11"/>
  <c r="I63" i="11"/>
  <c r="J29" i="6"/>
  <c r="J63" i="11"/>
  <c r="J63" i="6"/>
  <c r="Q13" i="11"/>
  <c r="Q13" i="6"/>
  <c r="I72" i="7"/>
  <c r="I74" i="7"/>
  <c r="Q16" i="7"/>
  <c r="O24" i="6"/>
  <c r="Q24" i="6"/>
  <c r="J66" i="10"/>
  <c r="K67" i="6"/>
  <c r="I73" i="6"/>
  <c r="I73" i="11"/>
  <c r="I67" i="11"/>
  <c r="I63" i="6"/>
  <c r="F66" i="11"/>
  <c r="P16" i="11"/>
  <c r="P16" i="6"/>
  <c r="P13" i="6"/>
  <c r="S16" i="7"/>
  <c r="J67" i="10"/>
  <c r="Q14" i="10"/>
  <c r="Q16" i="10"/>
  <c r="G66" i="11"/>
  <c r="F66" i="6"/>
  <c r="I71" i="11"/>
  <c r="O25" i="6"/>
  <c r="Q25" i="6"/>
  <c r="I67" i="6"/>
  <c r="I71" i="6"/>
  <c r="I72" i="10"/>
  <c r="I74" i="10"/>
  <c r="S16" i="10"/>
  <c r="J66" i="11"/>
  <c r="G66" i="6"/>
  <c r="J66" i="6"/>
  <c r="Q14" i="11"/>
  <c r="J67" i="11"/>
  <c r="Q14" i="6"/>
  <c r="Q16" i="11"/>
  <c r="I72" i="11"/>
  <c r="I74" i="11"/>
  <c r="J67" i="6"/>
  <c r="I72" i="6"/>
  <c r="I74" i="6"/>
  <c r="S16" i="11"/>
  <c r="Q16" i="6"/>
  <c r="S1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A978C7E3-386E-4E3D-AD3D-6AE81DBF9948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EE00AD6C-AF1C-4ED8-9033-C80D3A9EE0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7033E721-E5D8-4A3F-A800-18F94BDB726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32D857D8-6C68-4DFA-867C-9FEAC25CFEBA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0997E176-537F-4AB7-9567-4F9005324C9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5E022FEC-2D56-4E96-AA0A-5CECA57DE15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3" authorId="0" shapeId="0" xr:uid="{2B7D2715-6615-434C-97F4-A13ABF2CAD0B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  <comment ref="E24" authorId="0" shapeId="0" xr:uid="{DC29FC83-B883-4006-B5E7-6040D467F06F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0460B8D4-B19D-497D-81A4-6DAF8BC5BF3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E75FF375-685F-4076-B992-3551BCD81A8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C5005C49-7D47-4ED1-8A1A-DA38E7329B2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CE320B7A-22C2-4296-9A63-E702C869A69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4279C163-C32F-4DE7-9E4F-753A48C049E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FA5B55E5-8BAB-43E4-890E-009F89867A4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B54A0B17-C261-4530-9783-5C29E265B9A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FAF0B80F-F4A3-4D77-B335-1F57739B09A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3C1D3D1C-FABD-45E1-9D35-0971D11DACC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6A570840-A811-4FC9-AC14-8103678279C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CDFB3016-2628-452E-87D2-A6FDCB471E2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BECFF718-CF2D-46F8-8648-C984C036130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1" authorId="0" shapeId="0" xr:uid="{C68DBC4E-3FE8-4709-93A6-A8E06BE3F84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1" authorId="0" shapeId="0" xr:uid="{4E43C9C0-299E-497E-ACBA-67FC52EF9BB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G22" authorId="0" shapeId="0" xr:uid="{406C40DD-FDA0-4DD0-9C80-A55705BE33F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(faculty return-to-grades due) = 10 check payments</t>
        </r>
      </text>
    </comment>
    <comment ref="H22" authorId="0" shapeId="0" xr:uid="{F63CA9C3-16BB-4B18-B22A-7EA215C306F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sharedStrings.xml><?xml version="1.0" encoding="utf-8"?>
<sst xmlns="http://schemas.openxmlformats.org/spreadsheetml/2006/main" count="755" uniqueCount="132">
  <si>
    <t>TOTAL PERMANENT EQUIPMENT</t>
  </si>
  <si>
    <t>Rate</t>
  </si>
  <si>
    <t>Total</t>
  </si>
  <si>
    <t>)  UNDERGRADUATE STUDENTS</t>
  </si>
  <si>
    <t>)  OTHER PROFESSIONALS (TECHNICIAN, PROGRAMMER, ETC.)</t>
  </si>
  <si>
    <t>Salary</t>
  </si>
  <si>
    <t>Monthly</t>
  </si>
  <si>
    <r>
      <t xml:space="preserve">OTHER PERSONNEL </t>
    </r>
    <r>
      <rPr>
        <sz val="7"/>
        <rFont val="Arial"/>
        <family val="2"/>
      </rPr>
      <t>(</t>
    </r>
    <r>
      <rPr>
        <i/>
        <sz val="7"/>
        <rFont val="Arial"/>
        <family val="2"/>
      </rPr>
      <t>SHOW QUANTITY IN PARENTHESES)</t>
    </r>
  </si>
  <si>
    <t>(</t>
  </si>
  <si>
    <r>
      <t>TRAVEL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(LIST ON BUDGET EXPLANATION PAGE)</t>
    </r>
  </si>
  <si>
    <t>DOMESTIC (INCLUDE CANADA, MEXICO, AND U.S. POSSESSIONS)</t>
  </si>
  <si>
    <t>FOREIGN</t>
  </si>
  <si>
    <t>PARTICIPANT SUPPORT COSTS</t>
  </si>
  <si>
    <t>STIPENDS             $</t>
  </si>
  <si>
    <t>TRAVEL</t>
  </si>
  <si>
    <t>SUBSISTENCE</t>
  </si>
  <si>
    <t>OTHER</t>
  </si>
  <si>
    <r>
      <t xml:space="preserve">OTHER DIRECT COSTS </t>
    </r>
    <r>
      <rPr>
        <i/>
        <sz val="7"/>
        <rFont val="Arial"/>
        <family val="2"/>
      </rPr>
      <t>(ITEMIZE ON BUDGET EXPLANATION PAGE)</t>
    </r>
  </si>
  <si>
    <t>TOTAL DIRECT COSTS</t>
  </si>
  <si>
    <t>TOTAL OTHER DIRECT COSTS</t>
  </si>
  <si>
    <t>TOTAL SENIOR PERSONNEL</t>
  </si>
  <si>
    <t>1)</t>
  </si>
  <si>
    <t>2)</t>
  </si>
  <si>
    <t>3)</t>
  </si>
  <si>
    <t>4)</t>
  </si>
  <si>
    <t>5)</t>
  </si>
  <si>
    <t>SENIOR PERSONNEL</t>
  </si>
  <si>
    <t>EFFORT</t>
  </si>
  <si>
    <t>TOTAL PARTICIPANT SUPPORT COSTS</t>
  </si>
  <si>
    <t>6)</t>
  </si>
  <si>
    <t>TOTAL SUBCONTRACTS/SUBAWARDS</t>
  </si>
  <si>
    <t>SUBAWARDS/SUBCONTRACTS</t>
  </si>
  <si>
    <t>Entity:</t>
  </si>
  <si>
    <t xml:space="preserve"> OTHER</t>
  </si>
  <si>
    <t>Year 1</t>
  </si>
  <si>
    <t>12 Month Employees</t>
  </si>
  <si>
    <t>9 Month Employees</t>
  </si>
  <si>
    <t xml:space="preserve">3) </t>
  </si>
  <si>
    <t>SMR Months</t>
  </si>
  <si>
    <t>CAL Months</t>
  </si>
  <si>
    <t>ACAD  Months</t>
  </si>
  <si>
    <t>Subcontract #1 (amount up to the first $25,000)</t>
  </si>
  <si>
    <t>Subcontract #2 (amount up to the first $25,000)</t>
  </si>
  <si>
    <t>Subcontract #3 (amount up to the first $25,000)</t>
  </si>
  <si>
    <t>Subcontract #4 (amount up to the first $25,000)</t>
  </si>
  <si>
    <t>Subcontract #5 (amount up to the first $25,000)</t>
  </si>
  <si>
    <t>Subcontract amounts over the first $25,000 of each subcontract</t>
  </si>
  <si>
    <t>Year 2</t>
  </si>
  <si>
    <t xml:space="preserve">1)  </t>
  </si>
  <si>
    <t xml:space="preserve">2) </t>
  </si>
  <si>
    <t>Year 3</t>
  </si>
  <si>
    <t>Year 4</t>
  </si>
  <si>
    <t>Year 5</t>
  </si>
  <si>
    <t>Composite</t>
  </si>
  <si>
    <t>)  SECRETARIAL - CLERICAL (If charged directly)</t>
  </si>
  <si>
    <t xml:space="preserve">)  OTHER </t>
  </si>
  <si>
    <t>Cost Share</t>
  </si>
  <si>
    <t xml:space="preserve">DOMESTIC (INCLUDE CANADA, MEXICO, AND U.S. POSSESSIONS) </t>
  </si>
  <si>
    <t xml:space="preserve">PRINCIPAL INVESTIGATOR:  </t>
  </si>
  <si>
    <t xml:space="preserve">FRINGE BENEFITS </t>
  </si>
  <si>
    <t>CAL       
%</t>
  </si>
  <si>
    <t>ACAD  
%</t>
  </si>
  <si>
    <t>Board of Regents Support Fund Requested</t>
  </si>
  <si>
    <t>Total Project Cost</t>
  </si>
  <si>
    <t xml:space="preserve">Base </t>
  </si>
  <si>
    <t>Base</t>
  </si>
  <si>
    <t>LOGAN Budget Form</t>
  </si>
  <si>
    <t xml:space="preserve">A. Equipment </t>
  </si>
  <si>
    <t>B. Software</t>
  </si>
  <si>
    <t>C. Supplies</t>
  </si>
  <si>
    <t>D. Shipping/Handling</t>
  </si>
  <si>
    <t>E. Installation</t>
  </si>
  <si>
    <t>F. Personnel Training</t>
  </si>
  <si>
    <t>G. Other</t>
  </si>
  <si>
    <t>I. Maintenance</t>
  </si>
  <si>
    <t>J. Total Costs</t>
  </si>
  <si>
    <t>Strongly Discouraged</t>
  </si>
  <si>
    <t>Not Allowed</t>
  </si>
  <si>
    <t>Support Fund Req</t>
  </si>
  <si>
    <t>Institutional Match</t>
  </si>
  <si>
    <t>SOFTWARE</t>
  </si>
  <si>
    <t>SUPPLIES</t>
  </si>
  <si>
    <t>SHIPPING/HANDLING</t>
  </si>
  <si>
    <t>INSTALLATION</t>
  </si>
  <si>
    <t>PERSONNEL TRAINING</t>
  </si>
  <si>
    <t>Private/Other Match</t>
  </si>
  <si>
    <t>UL Lafayette Institutional Match</t>
  </si>
  <si>
    <t>Support Fund Request</t>
  </si>
  <si>
    <t xml:space="preserve">TOTAL DIRECT AND F&amp;A COSTS </t>
  </si>
  <si>
    <t>F&amp;A-Cost Share</t>
  </si>
  <si>
    <t xml:space="preserve">TUITION </t>
  </si>
  <si>
    <t>*Total Request limited to no more than $200,000</t>
  </si>
  <si>
    <t>*Total request limited to $1,000,000</t>
  </si>
  <si>
    <t>TOTAL OTHER PERSONNEL</t>
  </si>
  <si>
    <t>FACILITIES &amp; ADMINISTRATIVE (F&amp;A) COSTS</t>
  </si>
  <si>
    <t xml:space="preserve">TOTAL F&amp;A COSTS </t>
  </si>
  <si>
    <t>Note:  Permanent Equipment, Participant Support Costs, Subcontracts over $25,000, and Tuition are not included in the base for the indirect cost calculation.</t>
  </si>
  <si>
    <r>
      <t xml:space="preserve">FRINGE BENEFITS </t>
    </r>
    <r>
      <rPr>
        <i/>
        <sz val="7"/>
        <rFont val="Arial"/>
        <family val="2"/>
      </rPr>
      <t>for Sr. Personnel</t>
    </r>
  </si>
  <si>
    <t>TOTAL TRAVEL COSTS</t>
  </si>
  <si>
    <t>TOTAL PERSONNEL &amp; FRINGE BENEFITS</t>
  </si>
  <si>
    <t>)  NON-FACULTY RESEARCHER</t>
  </si>
  <si>
    <t>Fall</t>
  </si>
  <si>
    <t>Spring</t>
  </si>
  <si>
    <t>)  GRADUATE STUDENTS: Doctoral-level GRA</t>
  </si>
  <si>
    <t>)  GRADUATE STUDENTS: Masters-level GRA</t>
  </si>
  <si>
    <t>)  GRADUATE STUDENTS: Hourly Rate</t>
  </si>
  <si>
    <t>)  POST DOCTORAL FELLOW</t>
  </si>
  <si>
    <t xml:space="preserve">Not Allowed </t>
  </si>
  <si>
    <t>MAINTENANCE</t>
  </si>
  <si>
    <t>**AUTO POPULATES BASED ON ENTRY IN COLUMNS I, J &amp; K</t>
  </si>
  <si>
    <t xml:space="preserve">to </t>
  </si>
  <si>
    <t>to</t>
  </si>
  <si>
    <t>H. Indirect Costs</t>
  </si>
  <si>
    <t>*5% salary increase</t>
  </si>
  <si>
    <t>YEARLY TOTAL LIMITS:</t>
  </si>
  <si>
    <t>red boxes over budget</t>
  </si>
  <si>
    <r>
      <t xml:space="preserve">YEAR 1; </t>
    </r>
    <r>
      <rPr>
        <sz val="7"/>
        <color rgb="FFFF0000"/>
        <rFont val="Arial"/>
        <family val="2"/>
      </rPr>
      <t>$300,000 max</t>
    </r>
  </si>
  <si>
    <r>
      <t xml:space="preserve">YEAR 2; </t>
    </r>
    <r>
      <rPr>
        <sz val="7"/>
        <color rgb="FFFF0000"/>
        <rFont val="Arial"/>
        <family val="2"/>
      </rPr>
      <t>$200,000 max</t>
    </r>
  </si>
  <si>
    <r>
      <t xml:space="preserve">YEAR 3; </t>
    </r>
    <r>
      <rPr>
        <sz val="7"/>
        <color rgb="FFFF0000"/>
        <rFont val="Arial"/>
        <family val="2"/>
      </rPr>
      <t>$200,000 max</t>
    </r>
  </si>
  <si>
    <r>
      <t xml:space="preserve">YEAR 4; </t>
    </r>
    <r>
      <rPr>
        <sz val="7"/>
        <color rgb="FFFF0000"/>
        <rFont val="Arial"/>
        <family val="2"/>
      </rPr>
      <t>$200,000 max</t>
    </r>
  </si>
  <si>
    <r>
      <t xml:space="preserve">YEAR 5; </t>
    </r>
    <r>
      <rPr>
        <sz val="7"/>
        <color rgb="FFFF0000"/>
        <rFont val="Arial"/>
        <family val="2"/>
      </rPr>
      <t>$200,000 max</t>
    </r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</si>
  <si>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</si>
  <si>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>#1:</t>
  </si>
  <si>
    <t>#2:</t>
  </si>
  <si>
    <t>#3:</t>
  </si>
  <si>
    <t xml:space="preserve">rate per hour: </t>
  </si>
  <si>
    <t>hrs/wk x wks:</t>
  </si>
  <si>
    <t>* Prefilled values, customize for your project, review notes for minimums</t>
  </si>
  <si>
    <r>
      <t xml:space="preserve">SPONSOR:  Louisiana Board of Regents (FY 26-27) </t>
    </r>
    <r>
      <rPr>
        <b/>
        <sz val="9"/>
        <color rgb="FF00B050"/>
        <rFont val="Arial"/>
        <family val="2"/>
      </rPr>
      <t xml:space="preserve">RD ENH - Targeted </t>
    </r>
  </si>
  <si>
    <t>rev 08.17.26</t>
  </si>
  <si>
    <t>*includes unrecovered F&amp;A</t>
  </si>
  <si>
    <t>associated F&amp;A costs (justification):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</si>
</sst>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[$-409]mmmm\ d\,\ yyyy;@"/>
    <numFmt numFmtId="168" formatCode="&quot;$&quot;#,##0.00"/>
  </numFmts>
  <fonts count="3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7"/>
      <color indexed="2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i/>
      <sz val="7"/>
      <color rgb="FF0070C0"/>
      <name val="Arial"/>
      <family val="2"/>
    </font>
    <font>
      <b/>
      <i/>
      <sz val="7"/>
      <name val="Arial"/>
      <family val="2"/>
    </font>
    <font>
      <i/>
      <sz val="6"/>
      <name val="Arial"/>
      <family val="2"/>
    </font>
    <font>
      <b/>
      <sz val="7"/>
      <color rgb="FF0070C0"/>
      <name val="Arial"/>
      <family val="2"/>
    </font>
    <font>
      <sz val="9"/>
      <color rgb="FFFF0000"/>
      <name val="Arial"/>
      <family val="2"/>
    </font>
    <font>
      <sz val="7"/>
      <color rgb="FF0070C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7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7"/>
      <color theme="0" tint="-0.499984740745262"/>
      <name val="Arial"/>
      <family val="2"/>
    </font>
    <font>
      <b/>
      <sz val="7"/>
      <color rgb="FF00B0F0"/>
      <name val="Arial"/>
      <family val="2"/>
    </font>
    <font>
      <sz val="7"/>
      <color rgb="FF00B0F0"/>
      <name val="Arial"/>
      <family val="2"/>
    </font>
    <font>
      <b/>
      <i/>
      <sz val="7"/>
      <color rgb="FF00B0F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06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2" xfId="0" applyFont="1" applyBorder="1"/>
    <xf numFmtId="0" fontId="2" fillId="0" borderId="4" xfId="0" applyFont="1" applyBorder="1"/>
    <xf numFmtId="0" fontId="4" fillId="0" borderId="1" xfId="0" applyFont="1" applyBorder="1"/>
    <xf numFmtId="3" fontId="2" fillId="0" borderId="1" xfId="0" applyNumberFormat="1" applyFont="1" applyBorder="1"/>
    <xf numFmtId="1" fontId="2" fillId="0" borderId="4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3" xfId="0" applyFont="1" applyBorder="1"/>
    <xf numFmtId="0" fontId="2" fillId="0" borderId="9" xfId="0" applyFont="1" applyBorder="1"/>
    <xf numFmtId="3" fontId="2" fillId="0" borderId="0" xfId="0" applyNumberFormat="1" applyFont="1"/>
    <xf numFmtId="0" fontId="2" fillId="0" borderId="0" xfId="0" applyFont="1"/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3" fontId="2" fillId="2" borderId="15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0" xfId="1" applyNumberFormat="1" applyFont="1" applyBorder="1" applyAlignment="1">
      <alignment horizontal="left" indent="1"/>
    </xf>
    <xf numFmtId="165" fontId="2" fillId="0" borderId="21" xfId="1" applyNumberFormat="1" applyFont="1" applyBorder="1" applyAlignment="1">
      <alignment horizontal="left" indent="1"/>
    </xf>
    <xf numFmtId="0" fontId="4" fillId="0" borderId="0" xfId="0" applyFont="1"/>
    <xf numFmtId="0" fontId="2" fillId="0" borderId="22" xfId="0" applyFont="1" applyBorder="1" applyAlignment="1">
      <alignment horizontal="left"/>
    </xf>
    <xf numFmtId="0" fontId="2" fillId="0" borderId="4" xfId="0" applyFont="1" applyBorder="1" applyAlignment="1">
      <alignment horizontal="right" indent="1"/>
    </xf>
    <xf numFmtId="0" fontId="2" fillId="2" borderId="20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165" fontId="2" fillId="0" borderId="20" xfId="1" applyNumberFormat="1" applyFont="1" applyBorder="1"/>
    <xf numFmtId="0" fontId="2" fillId="0" borderId="23" xfId="0" applyFont="1" applyBorder="1" applyAlignment="1">
      <alignment horizontal="left"/>
    </xf>
    <xf numFmtId="165" fontId="2" fillId="0" borderId="24" xfId="1" applyNumberFormat="1" applyFont="1" applyBorder="1" applyAlignment="1">
      <alignment horizontal="left" indent="1"/>
    </xf>
    <xf numFmtId="165" fontId="2" fillId="0" borderId="25" xfId="1" applyNumberFormat="1" applyFont="1" applyBorder="1" applyAlignment="1">
      <alignment horizontal="left" indent="1"/>
    </xf>
    <xf numFmtId="0" fontId="2" fillId="2" borderId="24" xfId="0" applyFont="1" applyFill="1" applyBorder="1" applyAlignment="1">
      <alignment horizontal="left" indent="1"/>
    </xf>
    <xf numFmtId="0" fontId="2" fillId="2" borderId="26" xfId="0" applyFont="1" applyFill="1" applyBorder="1" applyAlignment="1">
      <alignment horizontal="left" indent="1"/>
    </xf>
    <xf numFmtId="0" fontId="2" fillId="2" borderId="27" xfId="0" applyFont="1" applyFill="1" applyBorder="1" applyAlignment="1">
      <alignment horizontal="left" indent="1"/>
    </xf>
    <xf numFmtId="0" fontId="2" fillId="0" borderId="2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2" borderId="28" xfId="0" applyFont="1" applyFill="1" applyBorder="1" applyAlignment="1">
      <alignment horizontal="left" indent="1"/>
    </xf>
    <xf numFmtId="165" fontId="2" fillId="2" borderId="26" xfId="1" applyNumberFormat="1" applyFont="1" applyFill="1" applyBorder="1" applyAlignment="1">
      <alignment horizontal="left" indent="1"/>
    </xf>
    <xf numFmtId="165" fontId="2" fillId="2" borderId="27" xfId="1" applyNumberFormat="1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165" fontId="2" fillId="0" borderId="21" xfId="1" applyNumberFormat="1" applyFont="1" applyBorder="1"/>
    <xf numFmtId="0" fontId="2" fillId="0" borderId="2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9" fontId="2" fillId="0" borderId="28" xfId="2" applyFont="1" applyBorder="1" applyAlignment="1">
      <alignment horizontal="left" indent="1"/>
    </xf>
    <xf numFmtId="9" fontId="2" fillId="0" borderId="1" xfId="2" applyFont="1" applyBorder="1" applyAlignment="1">
      <alignment horizontal="left" indent="1"/>
    </xf>
    <xf numFmtId="9" fontId="2" fillId="0" borderId="24" xfId="2" applyFont="1" applyBorder="1" applyAlignment="1">
      <alignment horizontal="left" indent="1"/>
    </xf>
    <xf numFmtId="9" fontId="2" fillId="0" borderId="20" xfId="2" applyFont="1" applyBorder="1" applyAlignment="1">
      <alignment horizontal="left" indent="1"/>
    </xf>
    <xf numFmtId="0" fontId="2" fillId="0" borderId="30" xfId="0" applyFont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34" xfId="0" applyFont="1" applyBorder="1" applyAlignment="1">
      <alignment horizontal="left" indent="1"/>
    </xf>
    <xf numFmtId="0" fontId="2" fillId="2" borderId="14" xfId="0" applyFont="1" applyFill="1" applyBorder="1" applyAlignment="1">
      <alignment horizontal="left" indent="1"/>
    </xf>
    <xf numFmtId="0" fontId="2" fillId="2" borderId="34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2" fillId="0" borderId="35" xfId="0" applyFont="1" applyBorder="1" applyAlignment="1">
      <alignment horizontal="center" wrapText="1"/>
    </xf>
    <xf numFmtId="165" fontId="2" fillId="0" borderId="37" xfId="1" applyNumberFormat="1" applyFont="1" applyBorder="1" applyAlignment="1"/>
    <xf numFmtId="165" fontId="2" fillId="2" borderId="38" xfId="1" applyNumberFormat="1" applyFont="1" applyFill="1" applyBorder="1" applyAlignment="1"/>
    <xf numFmtId="0" fontId="2" fillId="3" borderId="4" xfId="0" applyFont="1" applyFill="1" applyBorder="1"/>
    <xf numFmtId="0" fontId="2" fillId="3" borderId="4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165" fontId="2" fillId="0" borderId="3" xfId="0" applyNumberFormat="1" applyFont="1" applyBorder="1" applyAlignment="1">
      <alignment horizontal="left" indent="1"/>
    </xf>
    <xf numFmtId="0" fontId="2" fillId="0" borderId="28" xfId="0" applyFont="1" applyBorder="1"/>
    <xf numFmtId="0" fontId="2" fillId="0" borderId="9" xfId="0" applyFont="1" applyBorder="1" applyAlignment="1">
      <alignment horizontal="left"/>
    </xf>
    <xf numFmtId="165" fontId="2" fillId="0" borderId="1" xfId="1" applyNumberFormat="1" applyFont="1" applyFill="1" applyBorder="1" applyAlignment="1"/>
    <xf numFmtId="165" fontId="2" fillId="0" borderId="20" xfId="1" applyNumberFormat="1" applyFont="1" applyBorder="1" applyAlignment="1">
      <alignment horizontal="left"/>
    </xf>
    <xf numFmtId="165" fontId="2" fillId="0" borderId="21" xfId="1" applyNumberFormat="1" applyFont="1" applyBorder="1" applyAlignment="1">
      <alignment horizontal="left"/>
    </xf>
    <xf numFmtId="165" fontId="2" fillId="0" borderId="24" xfId="1" applyNumberFormat="1" applyFont="1" applyBorder="1" applyAlignment="1">
      <alignment horizontal="left"/>
    </xf>
    <xf numFmtId="165" fontId="2" fillId="0" borderId="25" xfId="1" applyNumberFormat="1" applyFont="1" applyBorder="1" applyAlignment="1">
      <alignment horizontal="left"/>
    </xf>
    <xf numFmtId="165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right"/>
    </xf>
    <xf numFmtId="42" fontId="2" fillId="0" borderId="39" xfId="0" applyNumberFormat="1" applyFont="1" applyBorder="1"/>
    <xf numFmtId="42" fontId="2" fillId="3" borderId="42" xfId="0" applyNumberFormat="1" applyFont="1" applyFill="1" applyBorder="1"/>
    <xf numFmtId="42" fontId="2" fillId="0" borderId="42" xfId="0" applyNumberFormat="1" applyFont="1" applyBorder="1"/>
    <xf numFmtId="42" fontId="2" fillId="0" borderId="17" xfId="0" applyNumberFormat="1" applyFont="1" applyBorder="1"/>
    <xf numFmtId="42" fontId="2" fillId="3" borderId="39" xfId="0" applyNumberFormat="1" applyFont="1" applyFill="1" applyBorder="1"/>
    <xf numFmtId="42" fontId="2" fillId="0" borderId="43" xfId="0" applyNumberFormat="1" applyFont="1" applyBorder="1"/>
    <xf numFmtId="165" fontId="2" fillId="0" borderId="37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44" xfId="0" applyFont="1" applyFill="1" applyBorder="1"/>
    <xf numFmtId="42" fontId="2" fillId="4" borderId="38" xfId="0" applyNumberFormat="1" applyFont="1" applyFill="1" applyBorder="1"/>
    <xf numFmtId="42" fontId="2" fillId="4" borderId="39" xfId="0" applyNumberFormat="1" applyFont="1" applyFill="1" applyBorder="1"/>
    <xf numFmtId="0" fontId="5" fillId="0" borderId="2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2" fillId="4" borderId="1" xfId="0" applyFont="1" applyFill="1" applyBorder="1"/>
    <xf numFmtId="9" fontId="2" fillId="4" borderId="1" xfId="0" applyNumberFormat="1" applyFont="1" applyFill="1" applyBorder="1"/>
    <xf numFmtId="42" fontId="2" fillId="4" borderId="1" xfId="0" applyNumberFormat="1" applyFont="1" applyFill="1" applyBorder="1"/>
    <xf numFmtId="165" fontId="2" fillId="4" borderId="38" xfId="1" applyNumberFormat="1" applyFont="1" applyFill="1" applyBorder="1" applyAlignment="1"/>
    <xf numFmtId="9" fontId="2" fillId="4" borderId="2" xfId="0" applyNumberFormat="1" applyFont="1" applyFill="1" applyBorder="1"/>
    <xf numFmtId="165" fontId="2" fillId="4" borderId="1" xfId="1" applyNumberFormat="1" applyFont="1" applyFill="1" applyBorder="1" applyAlignment="1"/>
    <xf numFmtId="165" fontId="2" fillId="4" borderId="37" xfId="1" applyNumberFormat="1" applyFont="1" applyFill="1" applyBorder="1" applyAlignment="1"/>
    <xf numFmtId="166" fontId="2" fillId="0" borderId="1" xfId="3" applyNumberFormat="1" applyFont="1" applyBorder="1" applyAlignment="1">
      <alignment horizontal="left" indent="1"/>
    </xf>
    <xf numFmtId="165" fontId="2" fillId="0" borderId="1" xfId="1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5" fillId="0" borderId="3" xfId="0" applyFont="1" applyBorder="1"/>
    <xf numFmtId="0" fontId="15" fillId="0" borderId="1" xfId="0" applyFont="1" applyBorder="1"/>
    <xf numFmtId="0" fontId="1" fillId="0" borderId="1" xfId="0" applyFont="1" applyBorder="1"/>
    <xf numFmtId="165" fontId="2" fillId="4" borderId="39" xfId="1" applyNumberFormat="1" applyFont="1" applyFill="1" applyBorder="1" applyAlignment="1"/>
    <xf numFmtId="3" fontId="2" fillId="4" borderId="15" xfId="0" applyNumberFormat="1" applyFont="1" applyFill="1" applyBorder="1" applyAlignment="1">
      <alignment horizontal="right"/>
    </xf>
    <xf numFmtId="42" fontId="2" fillId="4" borderId="39" xfId="0" applyNumberFormat="1" applyFont="1" applyFill="1" applyBorder="1" applyAlignment="1">
      <alignment horizontal="right"/>
    </xf>
    <xf numFmtId="9" fontId="2" fillId="0" borderId="10" xfId="0" applyNumberFormat="1" applyFont="1" applyBorder="1"/>
    <xf numFmtId="165" fontId="2" fillId="0" borderId="1" xfId="0" applyNumberFormat="1" applyFont="1" applyBorder="1"/>
    <xf numFmtId="0" fontId="16" fillId="0" borderId="1" xfId="0" applyFont="1" applyBorder="1"/>
    <xf numFmtId="0" fontId="2" fillId="0" borderId="9" xfId="0" applyFont="1" applyBorder="1" applyAlignment="1">
      <alignment horizontal="center"/>
    </xf>
    <xf numFmtId="165" fontId="2" fillId="4" borderId="42" xfId="1" applyNumberFormat="1" applyFont="1" applyFill="1" applyBorder="1" applyAlignment="1"/>
    <xf numFmtId="42" fontId="2" fillId="0" borderId="42" xfId="0" applyNumberFormat="1" applyFont="1" applyBorder="1" applyAlignment="1">
      <alignment horizontal="left"/>
    </xf>
    <xf numFmtId="165" fontId="2" fillId="6" borderId="41" xfId="1" applyNumberFormat="1" applyFont="1" applyFill="1" applyBorder="1" applyAlignment="1">
      <alignment horizontal="right"/>
    </xf>
    <xf numFmtId="165" fontId="2" fillId="4" borderId="17" xfId="1" applyNumberFormat="1" applyFont="1" applyFill="1" applyBorder="1" applyAlignment="1"/>
    <xf numFmtId="165" fontId="2" fillId="0" borderId="17" xfId="1" applyNumberFormat="1" applyFont="1" applyBorder="1" applyAlignment="1"/>
    <xf numFmtId="165" fontId="2" fillId="6" borderId="41" xfId="1" applyNumberFormat="1" applyFont="1" applyFill="1" applyBorder="1" applyAlignment="1"/>
    <xf numFmtId="165" fontId="2" fillId="0" borderId="64" xfId="1" applyNumberFormat="1" applyFont="1" applyBorder="1" applyAlignment="1">
      <alignment horizontal="left"/>
    </xf>
    <xf numFmtId="0" fontId="2" fillId="2" borderId="9" xfId="0" applyFont="1" applyFill="1" applyBorder="1" applyAlignment="1">
      <alignment horizontal="left" indent="1"/>
    </xf>
    <xf numFmtId="0" fontId="2" fillId="2" borderId="44" xfId="0" applyFont="1" applyFill="1" applyBorder="1" applyAlignment="1">
      <alignment horizontal="left" indent="1"/>
    </xf>
    <xf numFmtId="165" fontId="2" fillId="0" borderId="65" xfId="1" applyNumberFormat="1" applyFont="1" applyBorder="1" applyAlignment="1">
      <alignment horizontal="left" indent="1"/>
    </xf>
    <xf numFmtId="165" fontId="2" fillId="0" borderId="64" xfId="1" applyNumberFormat="1" applyFont="1" applyBorder="1" applyAlignment="1">
      <alignment horizontal="left" indent="1"/>
    </xf>
    <xf numFmtId="9" fontId="2" fillId="0" borderId="63" xfId="2" applyFont="1" applyBorder="1" applyAlignment="1">
      <alignment horizontal="left" indent="1"/>
    </xf>
    <xf numFmtId="0" fontId="2" fillId="0" borderId="11" xfId="0" applyFont="1" applyBorder="1" applyAlignment="1">
      <alignment horizontal="right"/>
    </xf>
    <xf numFmtId="0" fontId="2" fillId="0" borderId="50" xfId="0" applyFont="1" applyBorder="1"/>
    <xf numFmtId="42" fontId="2" fillId="4" borderId="42" xfId="0" applyNumberFormat="1" applyFont="1" applyFill="1" applyBorder="1" applyAlignment="1">
      <alignment horizontal="right"/>
    </xf>
    <xf numFmtId="1" fontId="2" fillId="0" borderId="50" xfId="0" applyNumberFormat="1" applyFont="1" applyBorder="1" applyAlignment="1">
      <alignment horizontal="left" indent="1"/>
    </xf>
    <xf numFmtId="165" fontId="2" fillId="0" borderId="63" xfId="1" applyNumberFormat="1" applyFont="1" applyBorder="1" applyAlignment="1">
      <alignment horizontal="left" indent="1"/>
    </xf>
    <xf numFmtId="0" fontId="2" fillId="0" borderId="40" xfId="0" applyFont="1" applyBorder="1" applyAlignment="1">
      <alignment horizontal="left" indent="1"/>
    </xf>
    <xf numFmtId="0" fontId="2" fillId="0" borderId="44" xfId="0" applyFont="1" applyBorder="1" applyAlignment="1">
      <alignment horizontal="left" indent="1"/>
    </xf>
    <xf numFmtId="0" fontId="2" fillId="6" borderId="54" xfId="0" applyFont="1" applyFill="1" applyBorder="1" applyAlignment="1">
      <alignment horizontal="left" indent="1"/>
    </xf>
    <xf numFmtId="42" fontId="2" fillId="6" borderId="41" xfId="0" applyNumberFormat="1" applyFont="1" applyFill="1" applyBorder="1"/>
    <xf numFmtId="42" fontId="2" fillId="0" borderId="3" xfId="0" applyNumberFormat="1" applyFont="1" applyBorder="1" applyAlignment="1">
      <alignment horizontal="left" indent="1"/>
    </xf>
    <xf numFmtId="42" fontId="2" fillId="7" borderId="41" xfId="0" applyNumberFormat="1" applyFont="1" applyFill="1" applyBorder="1"/>
    <xf numFmtId="165" fontId="2" fillId="7" borderId="41" xfId="1" applyNumberFormat="1" applyFont="1" applyFill="1" applyBorder="1" applyAlignment="1"/>
    <xf numFmtId="42" fontId="2" fillId="5" borderId="41" xfId="0" applyNumberFormat="1" applyFont="1" applyFill="1" applyBorder="1"/>
    <xf numFmtId="42" fontId="2" fillId="8" borderId="39" xfId="0" applyNumberFormat="1" applyFont="1" applyFill="1" applyBorder="1"/>
    <xf numFmtId="165" fontId="2" fillId="8" borderId="38" xfId="1" applyNumberFormat="1" applyFont="1" applyFill="1" applyBorder="1" applyAlignment="1"/>
    <xf numFmtId="42" fontId="5" fillId="7" borderId="41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3" fontId="2" fillId="0" borderId="2" xfId="0" applyNumberFormat="1" applyFont="1" applyBorder="1"/>
    <xf numFmtId="164" fontId="2" fillId="0" borderId="3" xfId="0" applyNumberFormat="1" applyFont="1" applyBorder="1"/>
    <xf numFmtId="0" fontId="5" fillId="7" borderId="54" xfId="0" applyFont="1" applyFill="1" applyBorder="1" applyAlignment="1">
      <alignment horizontal="left" indent="1"/>
    </xf>
    <xf numFmtId="42" fontId="5" fillId="7" borderId="41" xfId="0" applyNumberFormat="1" applyFont="1" applyFill="1" applyBorder="1"/>
    <xf numFmtId="0" fontId="2" fillId="0" borderId="1" xfId="0" applyFont="1" applyBorder="1" applyProtection="1">
      <protection locked="0"/>
    </xf>
    <xf numFmtId="0" fontId="1" fillId="0" borderId="0" xfId="0" applyFont="1"/>
    <xf numFmtId="0" fontId="21" fillId="0" borderId="0" xfId="0" applyFont="1"/>
    <xf numFmtId="0" fontId="21" fillId="0" borderId="0" xfId="0" applyFont="1" applyAlignment="1">
      <alignment horizontal="right"/>
    </xf>
    <xf numFmtId="0" fontId="2" fillId="0" borderId="11" xfId="0" applyFont="1" applyBorder="1" applyAlignment="1">
      <alignment horizontal="left" indent="1"/>
    </xf>
    <xf numFmtId="3" fontId="2" fillId="0" borderId="3" xfId="0" applyNumberFormat="1" applyFont="1" applyBorder="1"/>
    <xf numFmtId="165" fontId="2" fillId="0" borderId="3" xfId="0" applyNumberFormat="1" applyFont="1" applyBorder="1"/>
    <xf numFmtId="165" fontId="5" fillId="7" borderId="41" xfId="1" applyNumberFormat="1" applyFont="1" applyFill="1" applyBorder="1" applyAlignment="1"/>
    <xf numFmtId="165" fontId="5" fillId="5" borderId="41" xfId="1" applyNumberFormat="1" applyFont="1" applyFill="1" applyBorder="1" applyAlignment="1"/>
    <xf numFmtId="9" fontId="2" fillId="0" borderId="44" xfId="0" applyNumberFormat="1" applyFont="1" applyBorder="1"/>
    <xf numFmtId="165" fontId="2" fillId="0" borderId="9" xfId="1" applyNumberFormat="1" applyFont="1" applyBorder="1" applyAlignment="1"/>
    <xf numFmtId="42" fontId="2" fillId="0" borderId="1" xfId="0" applyNumberFormat="1" applyFont="1" applyBorder="1"/>
    <xf numFmtId="165" fontId="2" fillId="0" borderId="4" xfId="0" applyNumberFormat="1" applyFont="1" applyBorder="1" applyAlignment="1">
      <alignment horizontal="left" indent="1"/>
    </xf>
    <xf numFmtId="0" fontId="6" fillId="0" borderId="2" xfId="0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0" fontId="5" fillId="5" borderId="53" xfId="0" applyFont="1" applyFill="1" applyBorder="1" applyAlignment="1">
      <alignment horizontal="left" indent="1"/>
    </xf>
    <xf numFmtId="42" fontId="2" fillId="5" borderId="41" xfId="0" applyNumberFormat="1" applyFont="1" applyFill="1" applyBorder="1" applyAlignment="1">
      <alignment horizontal="left" indent="1"/>
    </xf>
    <xf numFmtId="42" fontId="2" fillId="5" borderId="66" xfId="0" applyNumberFormat="1" applyFont="1" applyFill="1" applyBorder="1" applyAlignment="1">
      <alignment horizontal="left" indent="1"/>
    </xf>
    <xf numFmtId="0" fontId="12" fillId="8" borderId="32" xfId="0" applyFont="1" applyFill="1" applyBorder="1" applyAlignment="1">
      <alignment horizontal="left" indent="1"/>
    </xf>
    <xf numFmtId="0" fontId="2" fillId="8" borderId="16" xfId="0" applyFont="1" applyFill="1" applyBorder="1" applyAlignment="1">
      <alignment horizontal="left" indent="1"/>
    </xf>
    <xf numFmtId="0" fontId="5" fillId="8" borderId="16" xfId="0" applyFont="1" applyFill="1" applyBorder="1" applyAlignment="1">
      <alignment wrapText="1"/>
    </xf>
    <xf numFmtId="0" fontId="5" fillId="8" borderId="33" xfId="0" applyFont="1" applyFill="1" applyBorder="1" applyAlignment="1">
      <alignment wrapText="1"/>
    </xf>
    <xf numFmtId="0" fontId="5" fillId="8" borderId="7" xfId="0" applyFont="1" applyFill="1" applyBorder="1" applyAlignment="1">
      <alignment horizontal="left" indent="1"/>
    </xf>
    <xf numFmtId="0" fontId="5" fillId="8" borderId="43" xfId="0" applyFont="1" applyFill="1" applyBorder="1" applyAlignment="1">
      <alignment horizontal="center" wrapText="1"/>
    </xf>
    <xf numFmtId="0" fontId="5" fillId="8" borderId="67" xfId="0" applyFont="1" applyFill="1" applyBorder="1" applyAlignment="1">
      <alignment horizontal="center" wrapText="1"/>
    </xf>
    <xf numFmtId="0" fontId="5" fillId="8" borderId="6" xfId="0" applyFont="1" applyFill="1" applyBorder="1" applyAlignment="1">
      <alignment horizontal="left" indent="1"/>
    </xf>
    <xf numFmtId="42" fontId="2" fillId="8" borderId="37" xfId="0" applyNumberFormat="1" applyFont="1" applyFill="1" applyBorder="1" applyAlignment="1">
      <alignment horizontal="left" indent="1"/>
    </xf>
    <xf numFmtId="42" fontId="2" fillId="8" borderId="68" xfId="0" applyNumberFormat="1" applyFont="1" applyFill="1" applyBorder="1" applyAlignment="1">
      <alignment horizontal="left" indent="1"/>
    </xf>
    <xf numFmtId="42" fontId="2" fillId="8" borderId="39" xfId="0" applyNumberFormat="1" applyFont="1" applyFill="1" applyBorder="1" applyAlignment="1">
      <alignment horizontal="left" indent="1"/>
    </xf>
    <xf numFmtId="42" fontId="2" fillId="8" borderId="52" xfId="0" applyNumberFormat="1" applyFont="1" applyFill="1" applyBorder="1" applyAlignment="1">
      <alignment horizontal="left" indent="1"/>
    </xf>
    <xf numFmtId="0" fontId="5" fillId="8" borderId="42" xfId="0" applyFont="1" applyFill="1" applyBorder="1" applyAlignment="1">
      <alignment horizontal="left"/>
    </xf>
    <xf numFmtId="0" fontId="5" fillId="8" borderId="11" xfId="0" applyFont="1" applyFill="1" applyBorder="1" applyAlignment="1">
      <alignment horizontal="left" indent="1"/>
    </xf>
    <xf numFmtId="42" fontId="2" fillId="8" borderId="42" xfId="0" applyNumberFormat="1" applyFont="1" applyFill="1" applyBorder="1" applyAlignment="1">
      <alignment horizontal="left" indent="1"/>
    </xf>
    <xf numFmtId="0" fontId="5" fillId="8" borderId="39" xfId="0" applyFont="1" applyFill="1" applyBorder="1"/>
    <xf numFmtId="0" fontId="5" fillId="8" borderId="42" xfId="0" applyFont="1" applyFill="1" applyBorder="1"/>
    <xf numFmtId="167" fontId="21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167" fontId="21" fillId="0" borderId="0" xfId="0" applyNumberFormat="1" applyFont="1" applyAlignment="1">
      <alignment horizontal="left"/>
    </xf>
    <xf numFmtId="165" fontId="22" fillId="0" borderId="37" xfId="1" applyNumberFormat="1" applyFont="1" applyBorder="1" applyAlignment="1"/>
    <xf numFmtId="165" fontId="22" fillId="4" borderId="37" xfId="1" applyNumberFormat="1" applyFont="1" applyFill="1" applyBorder="1" applyAlignment="1"/>
    <xf numFmtId="42" fontId="22" fillId="4" borderId="39" xfId="0" applyNumberFormat="1" applyFont="1" applyFill="1" applyBorder="1"/>
    <xf numFmtId="165" fontId="2" fillId="0" borderId="28" xfId="0" applyNumberFormat="1" applyFont="1" applyBorder="1"/>
    <xf numFmtId="42" fontId="2" fillId="4" borderId="52" xfId="0" applyNumberFormat="1" applyFont="1" applyFill="1" applyBorder="1" applyAlignment="1">
      <alignment horizontal="right"/>
    </xf>
    <xf numFmtId="42" fontId="2" fillId="0" borderId="52" xfId="0" applyNumberFormat="1" applyFont="1" applyBorder="1" applyAlignment="1">
      <alignment horizontal="right"/>
    </xf>
    <xf numFmtId="1" fontId="2" fillId="0" borderId="1" xfId="0" applyNumberFormat="1" applyFont="1" applyBorder="1" applyAlignment="1" applyProtection="1">
      <alignment horizontal="center"/>
      <protection locked="0"/>
    </xf>
    <xf numFmtId="165" fontId="25" fillId="0" borderId="21" xfId="1" applyNumberFormat="1" applyFont="1" applyFill="1" applyBorder="1" applyProtection="1">
      <protection locked="0"/>
    </xf>
    <xf numFmtId="0" fontId="2" fillId="0" borderId="21" xfId="0" applyFont="1" applyBorder="1" applyAlignment="1">
      <alignment horizontal="left" indent="1"/>
    </xf>
    <xf numFmtId="0" fontId="2" fillId="0" borderId="27" xfId="0" applyFont="1" applyBorder="1" applyAlignment="1">
      <alignment horizontal="left" indent="1"/>
    </xf>
    <xf numFmtId="0" fontId="2" fillId="9" borderId="69" xfId="0" applyFont="1" applyFill="1" applyBorder="1"/>
    <xf numFmtId="0" fontId="2" fillId="9" borderId="70" xfId="0" applyFont="1" applyFill="1" applyBorder="1"/>
    <xf numFmtId="0" fontId="2" fillId="0" borderId="28" xfId="0" applyFont="1" applyBorder="1" applyAlignment="1">
      <alignment horizontal="left" indent="1"/>
    </xf>
    <xf numFmtId="0" fontId="2" fillId="0" borderId="18" xfId="0" applyFont="1" applyBorder="1" applyAlignment="1">
      <alignment horizontal="left" indent="1"/>
    </xf>
    <xf numFmtId="168" fontId="2" fillId="0" borderId="19" xfId="0" applyNumberFormat="1" applyFont="1" applyBorder="1" applyAlignment="1">
      <alignment horizontal="right" indent="1"/>
    </xf>
    <xf numFmtId="168" fontId="2" fillId="0" borderId="20" xfId="0" applyNumberFormat="1" applyFont="1" applyBorder="1" applyAlignment="1">
      <alignment horizontal="right" indent="1"/>
    </xf>
    <xf numFmtId="168" fontId="2" fillId="0" borderId="26" xfId="0" applyNumberFormat="1" applyFont="1" applyBorder="1" applyAlignment="1">
      <alignment horizontal="right" indent="1"/>
    </xf>
    <xf numFmtId="0" fontId="2" fillId="10" borderId="1" xfId="0" applyFont="1" applyFill="1" applyBorder="1"/>
    <xf numFmtId="164" fontId="2" fillId="0" borderId="3" xfId="0" applyNumberFormat="1" applyFont="1" applyBorder="1" applyAlignment="1">
      <alignment horizontal="left"/>
    </xf>
    <xf numFmtId="0" fontId="2" fillId="0" borderId="2" xfId="0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42" fontId="2" fillId="0" borderId="39" xfId="0" applyNumberFormat="1" applyFont="1" applyBorder="1" applyProtection="1">
      <protection locked="0"/>
    </xf>
    <xf numFmtId="42" fontId="2" fillId="0" borderId="39" xfId="0" applyNumberFormat="1" applyFont="1" applyBorder="1" applyAlignment="1" applyProtection="1">
      <alignment horizontal="left"/>
      <protection locked="0"/>
    </xf>
    <xf numFmtId="42" fontId="2" fillId="0" borderId="42" xfId="0" applyNumberFormat="1" applyFont="1" applyBorder="1" applyAlignment="1" applyProtection="1">
      <alignment horizontal="left"/>
      <protection locked="0"/>
    </xf>
    <xf numFmtId="42" fontId="22" fillId="0" borderId="39" xfId="0" applyNumberFormat="1" applyFont="1" applyBorder="1" applyProtection="1">
      <protection locked="0"/>
    </xf>
    <xf numFmtId="42" fontId="2" fillId="0" borderId="42" xfId="0" applyNumberFormat="1" applyFont="1" applyBorder="1" applyProtection="1">
      <protection locked="0"/>
    </xf>
    <xf numFmtId="3" fontId="2" fillId="2" borderId="16" xfId="0" applyNumberFormat="1" applyFont="1" applyFill="1" applyBorder="1"/>
    <xf numFmtId="3" fontId="2" fillId="2" borderId="33" xfId="0" applyNumberFormat="1" applyFont="1" applyFill="1" applyBorder="1"/>
    <xf numFmtId="16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4" xfId="0" applyFont="1" applyBorder="1" applyProtection="1">
      <protection locked="0"/>
    </xf>
    <xf numFmtId="164" fontId="2" fillId="0" borderId="4" xfId="1" applyNumberFormat="1" applyFont="1" applyFill="1" applyBorder="1" applyAlignment="1" applyProtection="1">
      <protection locked="0"/>
    </xf>
    <xf numFmtId="164" fontId="2" fillId="0" borderId="15" xfId="1" applyNumberFormat="1" applyFont="1" applyFill="1" applyBorder="1" applyAlignment="1" applyProtection="1">
      <protection locked="0"/>
    </xf>
    <xf numFmtId="42" fontId="2" fillId="0" borderId="15" xfId="0" applyNumberFormat="1" applyFont="1" applyBorder="1" applyProtection="1">
      <protection locked="0"/>
    </xf>
    <xf numFmtId="0" fontId="2" fillId="0" borderId="48" xfId="0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164" fontId="2" fillId="0" borderId="39" xfId="1" applyNumberFormat="1" applyFont="1" applyFill="1" applyBorder="1" applyAlignment="1" applyProtection="1">
      <protection locked="0"/>
    </xf>
    <xf numFmtId="0" fontId="2" fillId="0" borderId="52" xfId="0" applyFont="1" applyBorder="1" applyProtection="1">
      <protection locked="0"/>
    </xf>
    <xf numFmtId="164" fontId="2" fillId="0" borderId="38" xfId="1" applyNumberFormat="1" applyFont="1" applyFill="1" applyBorder="1" applyAlignment="1" applyProtection="1">
      <protection locked="0"/>
    </xf>
    <xf numFmtId="42" fontId="2" fillId="0" borderId="38" xfId="0" applyNumberFormat="1" applyFont="1" applyBorder="1" applyProtection="1">
      <protection locked="0"/>
    </xf>
    <xf numFmtId="0" fontId="2" fillId="0" borderId="49" xfId="0" applyFont="1" applyBorder="1" applyProtection="1">
      <protection locked="0"/>
    </xf>
    <xf numFmtId="165" fontId="20" fillId="7" borderId="41" xfId="0" applyNumberFormat="1" applyFont="1" applyFill="1" applyBorder="1" applyAlignment="1">
      <alignment horizontal="right"/>
    </xf>
    <xf numFmtId="3" fontId="2" fillId="2" borderId="41" xfId="0" applyNumberFormat="1" applyFont="1" applyFill="1" applyBorder="1"/>
    <xf numFmtId="3" fontId="2" fillId="2" borderId="66" xfId="0" applyNumberFormat="1" applyFont="1" applyFill="1" applyBorder="1"/>
    <xf numFmtId="164" fontId="2" fillId="0" borderId="4" xfId="1" applyNumberFormat="1" applyFont="1" applyFill="1" applyBorder="1" applyAlignment="1" applyProtection="1"/>
    <xf numFmtId="9" fontId="2" fillId="0" borderId="28" xfId="2" applyFont="1" applyBorder="1" applyAlignment="1" applyProtection="1">
      <alignment horizontal="center"/>
    </xf>
    <xf numFmtId="9" fontId="2" fillId="0" borderId="1" xfId="2" applyFont="1" applyBorder="1" applyAlignment="1" applyProtection="1">
      <alignment horizontal="center"/>
    </xf>
    <xf numFmtId="0" fontId="2" fillId="0" borderId="19" xfId="0" applyFont="1" applyBorder="1" applyAlignment="1">
      <alignment horizontal="center"/>
    </xf>
    <xf numFmtId="165" fontId="2" fillId="0" borderId="24" xfId="1" applyNumberFormat="1" applyFont="1" applyBorder="1" applyAlignment="1" applyProtection="1">
      <alignment horizontal="left"/>
    </xf>
    <xf numFmtId="165" fontId="2" fillId="0" borderId="20" xfId="1" applyNumberFormat="1" applyFont="1" applyBorder="1" applyAlignment="1" applyProtection="1">
      <alignment horizontal="left"/>
    </xf>
    <xf numFmtId="42" fontId="2" fillId="0" borderId="20" xfId="1" applyNumberFormat="1" applyFont="1" applyBorder="1" applyAlignment="1" applyProtection="1">
      <alignment horizontal="left"/>
    </xf>
    <xf numFmtId="9" fontId="2" fillId="0" borderId="24" xfId="2" applyFont="1" applyBorder="1" applyAlignment="1" applyProtection="1">
      <alignment horizontal="center"/>
    </xf>
    <xf numFmtId="9" fontId="2" fillId="0" borderId="20" xfId="2" applyFont="1" applyBorder="1" applyAlignment="1" applyProtection="1">
      <alignment horizontal="center"/>
    </xf>
    <xf numFmtId="9" fontId="2" fillId="0" borderId="63" xfId="2" applyFont="1" applyBorder="1" applyAlignment="1" applyProtection="1">
      <alignment horizontal="center"/>
    </xf>
    <xf numFmtId="0" fontId="2" fillId="0" borderId="3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4" borderId="20" xfId="1" applyNumberFormat="1" applyFont="1" applyFill="1" applyBorder="1" applyAlignment="1" applyProtection="1">
      <alignment horizontal="left"/>
    </xf>
    <xf numFmtId="0" fontId="2" fillId="2" borderId="20" xfId="0" applyFont="1" applyFill="1" applyBorder="1" applyAlignment="1">
      <alignment horizontal="center"/>
    </xf>
    <xf numFmtId="165" fontId="2" fillId="0" borderId="39" xfId="0" applyNumberFormat="1" applyFont="1" applyBorder="1" applyAlignment="1">
      <alignment horizontal="right"/>
    </xf>
    <xf numFmtId="0" fontId="16" fillId="0" borderId="1" xfId="0" applyFont="1" applyBorder="1" applyAlignment="1" applyProtection="1">
      <alignment horizontal="left" indent="1"/>
      <protection locked="0"/>
    </xf>
    <xf numFmtId="165" fontId="2" fillId="0" borderId="21" xfId="1" applyNumberFormat="1" applyFont="1" applyBorder="1" applyProtection="1"/>
    <xf numFmtId="165" fontId="2" fillId="0" borderId="21" xfId="1" applyNumberFormat="1" applyFont="1" applyBorder="1" applyAlignment="1" applyProtection="1">
      <alignment horizontal="left"/>
    </xf>
    <xf numFmtId="44" fontId="2" fillId="0" borderId="39" xfId="0" applyNumberFormat="1" applyFont="1" applyBorder="1" applyAlignment="1">
      <alignment horizontal="right"/>
    </xf>
    <xf numFmtId="165" fontId="2" fillId="0" borderId="52" xfId="0" applyNumberFormat="1" applyFont="1" applyBorder="1" applyAlignment="1">
      <alignment horizontal="right"/>
    </xf>
    <xf numFmtId="42" fontId="2" fillId="4" borderId="51" xfId="0" applyNumberFormat="1" applyFont="1" applyFill="1" applyBorder="1" applyAlignment="1">
      <alignment horizontal="right"/>
    </xf>
    <xf numFmtId="0" fontId="2" fillId="0" borderId="21" xfId="0" applyFont="1" applyBorder="1" applyAlignment="1" applyProtection="1">
      <alignment horizontal="center"/>
      <protection locked="0"/>
    </xf>
    <xf numFmtId="1" fontId="2" fillId="0" borderId="21" xfId="0" applyNumberFormat="1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>
      <alignment horizontal="center"/>
    </xf>
    <xf numFmtId="165" fontId="2" fillId="0" borderId="20" xfId="1" applyNumberFormat="1" applyFont="1" applyBorder="1" applyProtection="1"/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" fontId="2" fillId="0" borderId="50" xfId="0" applyNumberFormat="1" applyFont="1" applyBorder="1" applyAlignment="1">
      <alignment horizontal="center"/>
    </xf>
    <xf numFmtId="165" fontId="2" fillId="0" borderId="26" xfId="1" applyNumberFormat="1" applyFont="1" applyBorder="1" applyAlignment="1" applyProtection="1">
      <alignment horizontal="left"/>
    </xf>
    <xf numFmtId="165" fontId="2" fillId="0" borderId="27" xfId="1" applyNumberFormat="1" applyFont="1" applyBorder="1" applyAlignment="1" applyProtection="1">
      <alignment horizontal="left"/>
    </xf>
    <xf numFmtId="0" fontId="2" fillId="0" borderId="2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0" borderId="63" xfId="1" applyNumberFormat="1" applyFont="1" applyBorder="1" applyAlignment="1" applyProtection="1">
      <alignment horizontal="left"/>
    </xf>
    <xf numFmtId="165" fontId="2" fillId="0" borderId="64" xfId="1" applyNumberFormat="1" applyFont="1" applyBorder="1" applyAlignment="1" applyProtection="1">
      <alignment horizontal="left"/>
    </xf>
    <xf numFmtId="0" fontId="2" fillId="0" borderId="4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44" fontId="25" fillId="0" borderId="21" xfId="1" applyFont="1" applyFill="1" applyBorder="1" applyProtection="1">
      <protection locked="0"/>
    </xf>
    <xf numFmtId="165" fontId="22" fillId="0" borderId="37" xfId="1" applyNumberFormat="1" applyFont="1" applyFill="1" applyBorder="1" applyAlignment="1"/>
    <xf numFmtId="165" fontId="20" fillId="7" borderId="41" xfId="1" applyNumberFormat="1" applyFont="1" applyFill="1" applyBorder="1" applyAlignment="1"/>
    <xf numFmtId="0" fontId="28" fillId="0" borderId="1" xfId="0" applyFont="1" applyBorder="1"/>
    <xf numFmtId="0" fontId="10" fillId="2" borderId="6" xfId="0" applyFont="1" applyFill="1" applyBorder="1" applyAlignment="1">
      <alignment wrapText="1" shrinkToFit="1"/>
    </xf>
    <xf numFmtId="0" fontId="10" fillId="2" borderId="4" xfId="0" applyFont="1" applyFill="1" applyBorder="1" applyAlignment="1">
      <alignment wrapText="1" shrinkToFit="1"/>
    </xf>
    <xf numFmtId="0" fontId="10" fillId="2" borderId="3" xfId="0" applyFont="1" applyFill="1" applyBorder="1" applyAlignment="1">
      <alignment wrapText="1" shrinkToFit="1"/>
    </xf>
    <xf numFmtId="164" fontId="10" fillId="2" borderId="2" xfId="0" applyNumberFormat="1" applyFont="1" applyFill="1" applyBorder="1" applyAlignment="1">
      <alignment wrapText="1" shrinkToFit="1"/>
    </xf>
    <xf numFmtId="164" fontId="10" fillId="2" borderId="4" xfId="0" applyNumberFormat="1" applyFont="1" applyFill="1" applyBorder="1" applyAlignment="1">
      <alignment wrapText="1" shrinkToFit="1"/>
    </xf>
    <xf numFmtId="164" fontId="10" fillId="2" borderId="52" xfId="0" applyNumberFormat="1" applyFont="1" applyFill="1" applyBorder="1" applyAlignment="1">
      <alignment wrapText="1" shrinkToFit="1"/>
    </xf>
    <xf numFmtId="0" fontId="2" fillId="0" borderId="0" xfId="0" applyFont="1" applyAlignment="1">
      <alignment horizontal="left" indent="1"/>
    </xf>
    <xf numFmtId="0" fontId="2" fillId="0" borderId="61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52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0" fillId="0" borderId="4" xfId="0" applyFont="1" applyBorder="1" applyAlignment="1">
      <alignment horizontal="left" indent="1"/>
    </xf>
    <xf numFmtId="0" fontId="6" fillId="8" borderId="58" xfId="0" applyFont="1" applyFill="1" applyBorder="1" applyAlignment="1">
      <alignment horizontal="left"/>
    </xf>
    <xf numFmtId="0" fontId="6" fillId="8" borderId="22" xfId="0" applyFont="1" applyFill="1" applyBorder="1" applyAlignment="1">
      <alignment horizontal="left"/>
    </xf>
    <xf numFmtId="0" fontId="6" fillId="8" borderId="60" xfId="0" applyFont="1" applyFill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5" fillId="5" borderId="53" xfId="0" applyFont="1" applyFill="1" applyBorder="1" applyAlignment="1">
      <alignment horizontal="left"/>
    </xf>
    <xf numFmtId="0" fontId="5" fillId="5" borderId="54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32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50" xfId="0" applyFont="1" applyFill="1" applyBorder="1" applyAlignment="1">
      <alignment horizontal="left"/>
    </xf>
    <xf numFmtId="0" fontId="6" fillId="3" borderId="51" xfId="0" applyFont="1" applyFill="1" applyBorder="1" applyAlignment="1">
      <alignment horizontal="left"/>
    </xf>
    <xf numFmtId="0" fontId="6" fillId="0" borderId="5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1" fillId="2" borderId="4" xfId="0" applyFont="1" applyFill="1" applyBorder="1" applyAlignment="1">
      <alignment wrapText="1" shrinkToFit="1"/>
    </xf>
    <xf numFmtId="0" fontId="11" fillId="2" borderId="3" xfId="0" applyFont="1" applyFill="1" applyBorder="1" applyAlignment="1">
      <alignment wrapText="1" shrinkToFit="1"/>
    </xf>
    <xf numFmtId="0" fontId="10" fillId="2" borderId="8" xfId="0" applyFont="1" applyFill="1" applyBorder="1" applyAlignment="1">
      <alignment wrapText="1" shrinkToFit="1"/>
    </xf>
    <xf numFmtId="0" fontId="10" fillId="2" borderId="47" xfId="0" applyFont="1" applyFill="1" applyBorder="1" applyAlignment="1">
      <alignment wrapText="1" shrinkToFit="1"/>
    </xf>
    <xf numFmtId="0" fontId="10" fillId="2" borderId="62" xfId="0" applyFont="1" applyFill="1" applyBorder="1" applyAlignment="1">
      <alignment wrapText="1" shrinkToFit="1"/>
    </xf>
    <xf numFmtId="164" fontId="10" fillId="2" borderId="14" xfId="0" applyNumberFormat="1" applyFont="1" applyFill="1" applyBorder="1" applyAlignment="1">
      <alignment wrapText="1" shrinkToFit="1"/>
    </xf>
    <xf numFmtId="164" fontId="10" fillId="2" borderId="47" xfId="0" applyNumberFormat="1" applyFont="1" applyFill="1" applyBorder="1" applyAlignment="1">
      <alignment wrapText="1" shrinkToFit="1"/>
    </xf>
    <xf numFmtId="164" fontId="10" fillId="2" borderId="49" xfId="0" applyNumberFormat="1" applyFont="1" applyFill="1" applyBorder="1" applyAlignment="1">
      <alignment wrapText="1" shrinkToFi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3" fontId="2" fillId="2" borderId="37" xfId="0" applyNumberFormat="1" applyFont="1" applyFill="1" applyBorder="1" applyAlignment="1">
      <alignment horizontal="center"/>
    </xf>
    <xf numFmtId="0" fontId="10" fillId="2" borderId="45" xfId="0" applyFont="1" applyFill="1" applyBorder="1" applyAlignment="1">
      <alignment wrapText="1" shrinkToFit="1"/>
    </xf>
    <xf numFmtId="0" fontId="10" fillId="2" borderId="46" xfId="0" applyFont="1" applyFill="1" applyBorder="1" applyAlignment="1">
      <alignment wrapText="1" shrinkToFit="1"/>
    </xf>
    <xf numFmtId="0" fontId="10" fillId="2" borderId="31" xfId="0" applyFont="1" applyFill="1" applyBorder="1" applyAlignment="1">
      <alignment wrapText="1" shrinkToFit="1"/>
    </xf>
    <xf numFmtId="164" fontId="10" fillId="2" borderId="36" xfId="0" applyNumberFormat="1" applyFont="1" applyFill="1" applyBorder="1" applyAlignment="1">
      <alignment wrapText="1" shrinkToFit="1"/>
    </xf>
    <xf numFmtId="164" fontId="10" fillId="2" borderId="46" xfId="0" applyNumberFormat="1" applyFont="1" applyFill="1" applyBorder="1" applyAlignment="1">
      <alignment wrapText="1" shrinkToFit="1"/>
    </xf>
    <xf numFmtId="164" fontId="10" fillId="2" borderId="48" xfId="0" applyNumberFormat="1" applyFont="1" applyFill="1" applyBorder="1" applyAlignment="1">
      <alignment wrapText="1" shrinkToFit="1"/>
    </xf>
    <xf numFmtId="0" fontId="18" fillId="7" borderId="53" xfId="0" applyFont="1" applyFill="1" applyBorder="1" applyAlignment="1">
      <alignment horizontal="left"/>
    </xf>
    <xf numFmtId="0" fontId="18" fillId="7" borderId="54" xfId="0" applyFont="1" applyFill="1" applyBorder="1" applyAlignment="1">
      <alignment horizontal="left"/>
    </xf>
    <xf numFmtId="0" fontId="18" fillId="7" borderId="66" xfId="0" applyFont="1" applyFill="1" applyBorder="1" applyAlignment="1">
      <alignment horizontal="left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/>
    <xf numFmtId="0" fontId="7" fillId="0" borderId="0" xfId="0" applyFont="1" applyAlignment="1">
      <alignment horizontal="left" vertical="center"/>
    </xf>
    <xf numFmtId="0" fontId="6" fillId="6" borderId="53" xfId="0" applyFont="1" applyFill="1" applyBorder="1" applyAlignment="1">
      <alignment horizontal="left"/>
    </xf>
    <xf numFmtId="0" fontId="6" fillId="6" borderId="54" xfId="0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0" fontId="7" fillId="0" borderId="22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47" xfId="0" applyFont="1" applyBorder="1"/>
    <xf numFmtId="0" fontId="5" fillId="0" borderId="49" xfId="0" applyFont="1" applyBorder="1"/>
    <xf numFmtId="49" fontId="2" fillId="0" borderId="52" xfId="0" applyNumberFormat="1" applyFont="1" applyBorder="1"/>
    <xf numFmtId="49" fontId="2" fillId="0" borderId="59" xfId="0" applyNumberFormat="1" applyFont="1" applyBorder="1"/>
    <xf numFmtId="0" fontId="5" fillId="0" borderId="4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2" fillId="0" borderId="46" xfId="0" applyFont="1" applyBorder="1" applyAlignment="1">
      <alignment horizontal="left"/>
    </xf>
    <xf numFmtId="10" fontId="5" fillId="6" borderId="53" xfId="0" applyNumberFormat="1" applyFont="1" applyFill="1" applyBorder="1" applyAlignment="1">
      <alignment horizontal="center"/>
    </xf>
    <xf numFmtId="0" fontId="5" fillId="6" borderId="54" xfId="0" applyFont="1" applyFill="1" applyBorder="1" applyAlignment="1">
      <alignment horizontal="center"/>
    </xf>
    <xf numFmtId="0" fontId="5" fillId="6" borderId="54" xfId="0" applyFont="1" applyFill="1" applyBorder="1" applyAlignment="1">
      <alignment horizontal="left"/>
    </xf>
    <xf numFmtId="0" fontId="5" fillId="6" borderId="66" xfId="0" applyFont="1" applyFill="1" applyBorder="1" applyAlignment="1">
      <alignment horizontal="left"/>
    </xf>
    <xf numFmtId="0" fontId="5" fillId="0" borderId="45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indent="1"/>
    </xf>
    <xf numFmtId="0" fontId="17" fillId="7" borderId="53" xfId="0" applyFont="1" applyFill="1" applyBorder="1" applyAlignment="1">
      <alignment horizontal="left" wrapText="1"/>
    </xf>
    <xf numFmtId="0" fontId="17" fillId="7" borderId="54" xfId="0" applyFont="1" applyFill="1" applyBorder="1" applyAlignment="1">
      <alignment horizontal="left" wrapText="1"/>
    </xf>
    <xf numFmtId="0" fontId="17" fillId="7" borderId="66" xfId="0" applyFont="1" applyFill="1" applyBorder="1" applyAlignment="1">
      <alignment horizontal="left" wrapText="1"/>
    </xf>
    <xf numFmtId="0" fontId="5" fillId="8" borderId="33" xfId="0" applyFont="1" applyFill="1" applyBorder="1" applyAlignment="1">
      <alignment horizontal="center" wrapText="1"/>
    </xf>
    <xf numFmtId="0" fontId="5" fillId="8" borderId="67" xfId="0" applyFont="1" applyFill="1" applyBorder="1" applyAlignment="1">
      <alignment horizontal="center" wrapText="1"/>
    </xf>
    <xf numFmtId="0" fontId="5" fillId="8" borderId="16" xfId="0" applyFont="1" applyFill="1" applyBorder="1" applyAlignment="1">
      <alignment horizontal="center" wrapText="1"/>
    </xf>
    <xf numFmtId="0" fontId="5" fillId="8" borderId="43" xfId="0" applyFont="1" applyFill="1" applyBorder="1" applyAlignment="1">
      <alignment horizontal="center" wrapText="1"/>
    </xf>
    <xf numFmtId="0" fontId="2" fillId="0" borderId="59" xfId="0" applyFont="1" applyBorder="1"/>
    <xf numFmtId="0" fontId="11" fillId="2" borderId="47" xfId="0" applyFont="1" applyFill="1" applyBorder="1" applyAlignment="1">
      <alignment wrapText="1" shrinkToFit="1"/>
    </xf>
    <xf numFmtId="0" fontId="11" fillId="2" borderId="49" xfId="0" applyFont="1" applyFill="1" applyBorder="1" applyAlignment="1">
      <alignment wrapText="1" shrinkToFit="1"/>
    </xf>
    <xf numFmtId="0" fontId="11" fillId="2" borderId="52" xfId="0" applyFont="1" applyFill="1" applyBorder="1" applyAlignment="1">
      <alignment wrapText="1" shrinkToFit="1"/>
    </xf>
    <xf numFmtId="0" fontId="7" fillId="0" borderId="22" xfId="0" applyFont="1" applyBorder="1" applyAlignment="1">
      <alignment horizontal="left" vertical="center"/>
    </xf>
    <xf numFmtId="0" fontId="2" fillId="0" borderId="4" xfId="0" applyFont="1" applyBorder="1"/>
    <xf numFmtId="0" fontId="2" fillId="0" borderId="52" xfId="0" applyFont="1" applyBorder="1"/>
    <xf numFmtId="0" fontId="5" fillId="6" borderId="53" xfId="0" applyFont="1" applyFill="1" applyBorder="1" applyAlignment="1">
      <alignment horizontal="left"/>
    </xf>
    <xf numFmtId="0" fontId="2" fillId="6" borderId="54" xfId="0" applyFont="1" applyFill="1" applyBorder="1" applyAlignment="1">
      <alignment horizontal="left"/>
    </xf>
    <xf numFmtId="0" fontId="6" fillId="8" borderId="7" xfId="0" applyFont="1" applyFill="1" applyBorder="1" applyAlignment="1">
      <alignment horizontal="left"/>
    </xf>
    <xf numFmtId="0" fontId="6" fillId="8" borderId="0" xfId="0" applyFont="1" applyFill="1" applyAlignment="1">
      <alignment horizontal="left"/>
    </xf>
    <xf numFmtId="0" fontId="6" fillId="8" borderId="57" xfId="0" applyFont="1" applyFill="1" applyBorder="1" applyAlignment="1">
      <alignment horizontal="left"/>
    </xf>
    <xf numFmtId="0" fontId="5" fillId="5" borderId="66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29" fillId="0" borderId="4" xfId="0" applyFont="1" applyBorder="1" applyAlignment="1">
      <alignment horizontal="left" indent="1"/>
    </xf>
    <xf numFmtId="42" fontId="30" fillId="0" borderId="39" xfId="0" applyNumberFormat="1" applyFont="1" applyBorder="1" applyProtection="1">
      <protection locked="0"/>
    </xf>
    <xf numFmtId="42" fontId="30" fillId="4" borderId="39" xfId="0" applyNumberFormat="1" applyFont="1" applyFill="1" applyBorder="1"/>
    <xf numFmtId="0" fontId="31" fillId="7" borderId="53" xfId="0" applyFont="1" applyFill="1" applyBorder="1" applyAlignment="1">
      <alignment horizontal="left" wrapText="1"/>
    </xf>
    <xf numFmtId="0" fontId="31" fillId="7" borderId="54" xfId="0" applyFont="1" applyFill="1" applyBorder="1" applyAlignment="1">
      <alignment horizontal="left" wrapText="1"/>
    </xf>
    <xf numFmtId="0" fontId="31" fillId="7" borderId="66" xfId="0" applyFont="1" applyFill="1" applyBorder="1" applyAlignment="1">
      <alignment horizontal="left" wrapText="1"/>
    </xf>
    <xf numFmtId="165" fontId="29" fillId="7" borderId="41" xfId="0" applyNumberFormat="1" applyFont="1" applyFill="1" applyBorder="1" applyAlignment="1">
      <alignment horizontal="right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1"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76"/>
  <sheetViews>
    <sheetView tabSelected="1" zoomScale="80" zoomScaleNormal="8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51" t="s">
        <v>128</v>
      </c>
      <c r="B1" s="351"/>
      <c r="C1" s="351"/>
      <c r="D1" s="351"/>
      <c r="E1" s="351"/>
      <c r="F1" s="351"/>
      <c r="G1" s="351"/>
      <c r="H1" s="351"/>
      <c r="I1" s="117" t="s">
        <v>34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56" t="s">
        <v>58</v>
      </c>
      <c r="B2" s="356"/>
      <c r="C2" s="356"/>
      <c r="D2" s="356"/>
      <c r="E2" s="356"/>
      <c r="F2" s="356"/>
      <c r="G2" s="356"/>
      <c r="H2" s="356"/>
      <c r="I2" s="196">
        <v>46539</v>
      </c>
      <c r="J2" s="197" t="s">
        <v>110</v>
      </c>
      <c r="K2" s="198">
        <f>EDATE(I2,12)-1+30</f>
        <v>46934</v>
      </c>
      <c r="L2" s="22"/>
      <c r="M2" s="22"/>
    </row>
    <row r="3" spans="1:19" s="3" customFormat="1" ht="12" customHeight="1" x14ac:dyDescent="0.2">
      <c r="A3" s="366" t="s">
        <v>26</v>
      </c>
      <c r="B3" s="367"/>
      <c r="C3" s="367"/>
      <c r="D3" s="39" t="s">
        <v>5</v>
      </c>
      <c r="E3" s="38" t="s">
        <v>6</v>
      </c>
      <c r="F3" s="357" t="s">
        <v>27</v>
      </c>
      <c r="G3" s="358"/>
      <c r="H3" s="359"/>
      <c r="I3" s="348" t="s">
        <v>87</v>
      </c>
      <c r="J3" s="334" t="s">
        <v>79</v>
      </c>
      <c r="K3" s="334" t="s">
        <v>85</v>
      </c>
      <c r="L3" s="11"/>
      <c r="M3" s="11"/>
    </row>
    <row r="4" spans="1:19" s="1" customFormat="1" ht="19.5" customHeight="1" thickBot="1" x14ac:dyDescent="0.25">
      <c r="A4" s="21"/>
      <c r="B4" s="360" t="s">
        <v>36</v>
      </c>
      <c r="C4" s="361"/>
      <c r="D4" s="52"/>
      <c r="E4" s="53"/>
      <c r="F4" s="54" t="s">
        <v>60</v>
      </c>
      <c r="G4" s="55" t="s">
        <v>61</v>
      </c>
      <c r="H4" s="70" t="s">
        <v>38</v>
      </c>
      <c r="I4" s="349"/>
      <c r="J4" s="335"/>
      <c r="K4" s="335"/>
      <c r="L4" s="5"/>
      <c r="M4" s="5"/>
      <c r="O4" s="106" t="s">
        <v>109</v>
      </c>
      <c r="P4" s="106"/>
      <c r="Q4" s="127"/>
      <c r="R4" s="106"/>
    </row>
    <row r="5" spans="1:19" s="1" customFormat="1" ht="12" customHeight="1" x14ac:dyDescent="0.3">
      <c r="A5" s="48" t="s">
        <v>48</v>
      </c>
      <c r="B5" s="365"/>
      <c r="C5" s="365"/>
      <c r="D5" s="248"/>
      <c r="E5" s="88">
        <f>D5/9</f>
        <v>0</v>
      </c>
      <c r="F5" s="51"/>
      <c r="G5" s="245"/>
      <c r="H5" s="254"/>
      <c r="I5" s="113">
        <f>(E5*H5)</f>
        <v>0</v>
      </c>
      <c r="J5" s="98">
        <f>SUM(G5*D5)</f>
        <v>0</v>
      </c>
      <c r="K5" s="98"/>
      <c r="L5" s="81"/>
      <c r="M5" s="173"/>
      <c r="N5" s="4"/>
      <c r="O5" s="179" t="s">
        <v>66</v>
      </c>
      <c r="P5" s="180"/>
      <c r="Q5" s="181"/>
      <c r="R5" s="182"/>
      <c r="S5" s="5"/>
    </row>
    <row r="6" spans="1:19" s="1" customFormat="1" ht="12" customHeight="1" thickBot="1" x14ac:dyDescent="0.25">
      <c r="A6" s="16" t="s">
        <v>49</v>
      </c>
      <c r="B6" s="350"/>
      <c r="C6" s="350"/>
      <c r="D6" s="249"/>
      <c r="E6" s="86">
        <f>D6/9</f>
        <v>0</v>
      </c>
      <c r="F6" s="45"/>
      <c r="G6" s="246"/>
      <c r="H6" s="255"/>
      <c r="I6" s="113">
        <f t="shared" ref="I6:I10" si="0">(E6*H6)</f>
        <v>0</v>
      </c>
      <c r="J6" s="89">
        <f>SUM(G6*D6)</f>
        <v>0</v>
      </c>
      <c r="K6" s="98"/>
      <c r="L6" s="81"/>
      <c r="M6" s="173"/>
      <c r="N6" s="105"/>
      <c r="O6" s="183"/>
      <c r="P6" s="184" t="s">
        <v>78</v>
      </c>
      <c r="Q6" s="184" t="s">
        <v>79</v>
      </c>
      <c r="R6" s="185" t="s">
        <v>85</v>
      </c>
      <c r="S6" s="5"/>
    </row>
    <row r="7" spans="1:19" s="1" customFormat="1" ht="12" customHeight="1" x14ac:dyDescent="0.2">
      <c r="A7" s="16" t="s">
        <v>23</v>
      </c>
      <c r="B7" s="350"/>
      <c r="C7" s="350"/>
      <c r="D7" s="249"/>
      <c r="E7" s="86">
        <f t="shared" ref="E7:E10" si="1">D7/9</f>
        <v>0</v>
      </c>
      <c r="F7" s="45"/>
      <c r="G7" s="246"/>
      <c r="H7" s="255"/>
      <c r="I7" s="113">
        <f t="shared" si="0"/>
        <v>0</v>
      </c>
      <c r="J7" s="89">
        <f t="shared" ref="J7:J10" si="2">SUM(G7*D7)</f>
        <v>0</v>
      </c>
      <c r="K7" s="98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50"/>
      <c r="C8" s="350"/>
      <c r="D8" s="249"/>
      <c r="E8" s="86">
        <f t="shared" si="1"/>
        <v>0</v>
      </c>
      <c r="F8" s="45"/>
      <c r="G8" s="246"/>
      <c r="H8" s="255"/>
      <c r="I8" s="113">
        <f t="shared" si="0"/>
        <v>0</v>
      </c>
      <c r="J8" s="89">
        <f t="shared" si="2"/>
        <v>0</v>
      </c>
      <c r="K8" s="98"/>
      <c r="L8" s="81"/>
      <c r="M8" s="173"/>
      <c r="N8" s="4"/>
      <c r="O8" s="186" t="s">
        <v>68</v>
      </c>
      <c r="P8" s="189">
        <f>I54</f>
        <v>0</v>
      </c>
      <c r="Q8" s="189">
        <f t="shared" ref="Q8:R11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54"/>
      <c r="C9" s="355"/>
      <c r="D9" s="249"/>
      <c r="E9" s="86">
        <f t="shared" si="1"/>
        <v>0</v>
      </c>
      <c r="F9" s="45"/>
      <c r="G9" s="246"/>
      <c r="H9" s="255"/>
      <c r="I9" s="113">
        <f t="shared" si="0"/>
        <v>0</v>
      </c>
      <c r="J9" s="89">
        <f t="shared" si="2"/>
        <v>0</v>
      </c>
      <c r="K9" s="98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54"/>
      <c r="C10" s="355"/>
      <c r="D10" s="249"/>
      <c r="E10" s="86">
        <f t="shared" si="1"/>
        <v>0</v>
      </c>
      <c r="F10" s="45"/>
      <c r="G10" s="246"/>
      <c r="H10" s="255"/>
      <c r="I10" s="113">
        <f t="shared" si="0"/>
        <v>0</v>
      </c>
      <c r="J10" s="89">
        <f t="shared" si="2"/>
        <v>0</v>
      </c>
      <c r="K10" s="98"/>
      <c r="L10" s="81"/>
      <c r="M10" s="173"/>
      <c r="N10" s="4"/>
      <c r="O10" s="186" t="s">
        <v>70</v>
      </c>
      <c r="P10" s="189">
        <f>I56</f>
        <v>0</v>
      </c>
      <c r="Q10" s="189">
        <f>J56</f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62" t="s">
        <v>35</v>
      </c>
      <c r="C11" s="36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65"/>
      <c r="C12" s="365"/>
      <c r="D12" s="248"/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>J58</f>
        <v>0</v>
      </c>
      <c r="R12" s="190">
        <f>K58</f>
        <v>0</v>
      </c>
      <c r="S12" s="5"/>
    </row>
    <row r="13" spans="1:19" s="1" customFormat="1" ht="12" customHeight="1" x14ac:dyDescent="0.2">
      <c r="A13" s="16" t="s">
        <v>22</v>
      </c>
      <c r="B13" s="350"/>
      <c r="C13" s="350"/>
      <c r="D13" s="250"/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50"/>
      <c r="C14" s="350"/>
      <c r="D14" s="250"/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112</v>
      </c>
      <c r="P14" s="191" t="s">
        <v>107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17" t="s">
        <v>24</v>
      </c>
      <c r="B15" s="350"/>
      <c r="C15" s="364"/>
      <c r="D15" s="250"/>
      <c r="E15" s="86">
        <f>D15/12</f>
        <v>0</v>
      </c>
      <c r="F15" s="252"/>
      <c r="G15" s="46"/>
      <c r="H15" s="74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1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52" t="s">
        <v>20</v>
      </c>
      <c r="B16" s="353"/>
      <c r="C16" s="353"/>
      <c r="D16" s="353"/>
      <c r="E16" s="353"/>
      <c r="F16" s="353"/>
      <c r="G16" s="353"/>
      <c r="H16" s="353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SUM(Q7:Q15)</f>
        <v>0</v>
      </c>
      <c r="R16" s="178">
        <f>SUM(R7:R15)</f>
        <v>0</v>
      </c>
      <c r="S16" s="149">
        <f>SUM(P16:R16)</f>
        <v>0</v>
      </c>
    </row>
    <row r="17" spans="1:20" ht="21.75" customHeight="1" thickBot="1" x14ac:dyDescent="0.25">
      <c r="A17" s="317" t="s">
        <v>7</v>
      </c>
      <c r="B17" s="368"/>
      <c r="C17" s="368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106</v>
      </c>
      <c r="D18" s="268"/>
      <c r="E18" s="260">
        <f t="shared" ref="E18:E19" si="4">D18/12</f>
        <v>0</v>
      </c>
      <c r="F18" s="247"/>
      <c r="G18" s="15"/>
      <c r="H18" s="38"/>
      <c r="I18" s="20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100</v>
      </c>
      <c r="D19" s="268"/>
      <c r="E19" s="260">
        <f t="shared" si="4"/>
        <v>0</v>
      </c>
      <c r="F19" s="269"/>
      <c r="G19" s="270"/>
      <c r="H19" s="271"/>
      <c r="I19" s="203">
        <f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/>
      <c r="E20" s="260">
        <f t="shared" ref="E20:E26" si="6">D20/12</f>
        <v>0</v>
      </c>
      <c r="F20" s="269"/>
      <c r="G20" s="270"/>
      <c r="H20" s="271"/>
      <c r="I20" s="203">
        <f t="shared" ref="I20:I26" si="7">SUM(B20*E20*F20)+(B20*E20*G20)+(B20*E20*H20)</f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103</v>
      </c>
      <c r="D21" s="45"/>
      <c r="E21" s="206">
        <f>20000/10</f>
        <v>2000</v>
      </c>
      <c r="F21" s="45"/>
      <c r="G21" s="205">
        <v>10</v>
      </c>
      <c r="H21" s="266">
        <v>0</v>
      </c>
      <c r="I21" s="204">
        <f>SUM(B21*E21*F21)+(B21*E21*G21)+(B21*E21*H21)</f>
        <v>0</v>
      </c>
      <c r="J21" s="222"/>
      <c r="K21" s="222"/>
      <c r="L21" s="259" t="s">
        <v>127</v>
      </c>
      <c r="M21" s="5"/>
    </row>
    <row r="22" spans="1:20" s="1" customFormat="1" ht="12" customHeight="1" x14ac:dyDescent="0.2">
      <c r="A22" s="18" t="s">
        <v>8</v>
      </c>
      <c r="B22" s="219"/>
      <c r="C22" s="7" t="s">
        <v>104</v>
      </c>
      <c r="D22" s="45"/>
      <c r="E22" s="206">
        <f>11500/10</f>
        <v>1150</v>
      </c>
      <c r="F22" s="45"/>
      <c r="G22" s="205">
        <v>10</v>
      </c>
      <c r="H22" s="266">
        <v>0</v>
      </c>
      <c r="I22" s="204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105</v>
      </c>
      <c r="D23" s="256" t="s">
        <v>125</v>
      </c>
      <c r="E23" s="286">
        <v>15</v>
      </c>
      <c r="F23" s="257" t="s">
        <v>126</v>
      </c>
      <c r="G23" s="220"/>
      <c r="H23" s="265"/>
      <c r="I23" s="263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125</v>
      </c>
      <c r="E24" s="286">
        <v>10</v>
      </c>
      <c r="F24" s="257" t="s">
        <v>126</v>
      </c>
      <c r="G24" s="220"/>
      <c r="H24" s="265"/>
      <c r="I24" s="263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6"/>
        <v>0</v>
      </c>
      <c r="F25" s="269"/>
      <c r="G25" s="273"/>
      <c r="H25" s="274"/>
      <c r="I25" s="203">
        <f t="shared" si="7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76"/>
      <c r="E26" s="277">
        <f t="shared" si="6"/>
        <v>0</v>
      </c>
      <c r="F26" s="278"/>
      <c r="G26" s="279"/>
      <c r="H26" s="280"/>
      <c r="I26" s="264">
        <f t="shared" si="7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52" t="s">
        <v>93</v>
      </c>
      <c r="B27" s="353"/>
      <c r="C27" s="353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369">
        <v>0.39800000000000002</v>
      </c>
      <c r="B28" s="370"/>
      <c r="C28" s="371" t="s">
        <v>97</v>
      </c>
      <c r="D28" s="371"/>
      <c r="E28" s="371"/>
      <c r="F28" s="371"/>
      <c r="G28" s="371"/>
      <c r="H28" s="372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45" t="s">
        <v>99</v>
      </c>
      <c r="B29" s="346"/>
      <c r="C29" s="346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73" t="s">
        <v>121</v>
      </c>
      <c r="B30" s="374"/>
      <c r="C30" s="374"/>
      <c r="D30" s="374"/>
      <c r="E30" s="374"/>
      <c r="F30" s="374"/>
      <c r="G30" s="374"/>
      <c r="H30" s="37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122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123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124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402" t="s">
        <v>0</v>
      </c>
      <c r="B34" s="403"/>
      <c r="C34" s="403"/>
      <c r="D34" s="403"/>
      <c r="E34" s="403"/>
      <c r="F34" s="403"/>
      <c r="G34" s="403"/>
      <c r="H34" s="404"/>
      <c r="I34" s="405">
        <f>SUM(I31:I33)</f>
        <v>0</v>
      </c>
      <c r="J34" s="405">
        <f>SUM(J31:J33)</f>
        <v>0</v>
      </c>
      <c r="K34" s="405">
        <f>SUM(K31:K33)</f>
        <v>0</v>
      </c>
      <c r="L34" s="5"/>
      <c r="M34" s="5"/>
    </row>
    <row r="35" spans="1:19" ht="12" customHeight="1" x14ac:dyDescent="0.2">
      <c r="A35" s="317" t="s">
        <v>9</v>
      </c>
      <c r="B35" s="368"/>
      <c r="C35" s="368"/>
      <c r="D35" s="368"/>
      <c r="E35" s="368"/>
      <c r="F35" s="368"/>
      <c r="G35" s="368"/>
      <c r="H35" s="368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8" t="s">
        <v>57</v>
      </c>
      <c r="C36" s="298"/>
      <c r="D36" s="298"/>
      <c r="E36" s="298"/>
      <c r="F36" s="298"/>
      <c r="G36" s="298"/>
      <c r="H36" s="298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75" t="s">
        <v>11</v>
      </c>
      <c r="C37" s="375"/>
      <c r="D37" s="375"/>
      <c r="E37" s="375"/>
      <c r="F37" s="375"/>
      <c r="G37" s="375"/>
      <c r="H37" s="375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45" t="s">
        <v>98</v>
      </c>
      <c r="B38" s="346"/>
      <c r="C38" s="346"/>
      <c r="D38" s="346"/>
      <c r="E38" s="346"/>
      <c r="F38" s="346"/>
      <c r="G38" s="346"/>
      <c r="H38" s="347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306" t="s">
        <v>12</v>
      </c>
      <c r="B39" s="307"/>
      <c r="C39" s="307"/>
      <c r="D39" s="307"/>
      <c r="E39" s="307"/>
      <c r="F39" s="307"/>
      <c r="G39" s="307"/>
      <c r="H39" s="307"/>
      <c r="I39" s="336"/>
      <c r="J39" s="336"/>
      <c r="K39" s="336"/>
      <c r="L39" s="14"/>
      <c r="M39" s="14"/>
    </row>
    <row r="40" spans="1:19" ht="12" hidden="1" customHeight="1" x14ac:dyDescent="0.2">
      <c r="A40" s="17"/>
      <c r="B40" s="298" t="s">
        <v>13</v>
      </c>
      <c r="C40" s="298"/>
      <c r="D40" s="298"/>
      <c r="E40" s="298"/>
      <c r="F40" s="298"/>
      <c r="G40" s="298"/>
      <c r="H40" s="299"/>
      <c r="I40" s="337"/>
      <c r="J40" s="337"/>
      <c r="K40" s="337"/>
      <c r="L40" s="14"/>
      <c r="M40" s="14"/>
    </row>
    <row r="41" spans="1:19" ht="12" hidden="1" customHeight="1" x14ac:dyDescent="0.2">
      <c r="A41" s="20"/>
      <c r="B41" s="296" t="s">
        <v>14</v>
      </c>
      <c r="C41" s="296"/>
      <c r="D41" s="296"/>
      <c r="E41" s="296"/>
      <c r="F41" s="296"/>
      <c r="G41" s="296"/>
      <c r="H41" s="297"/>
      <c r="I41" s="337"/>
      <c r="J41" s="337"/>
      <c r="K41" s="337"/>
      <c r="L41" s="14"/>
      <c r="M41" s="14"/>
    </row>
    <row r="42" spans="1:19" ht="12" hidden="1" customHeight="1" x14ac:dyDescent="0.2">
      <c r="A42" s="17"/>
      <c r="B42" s="298" t="s">
        <v>15</v>
      </c>
      <c r="C42" s="298"/>
      <c r="D42" s="298"/>
      <c r="E42" s="298"/>
      <c r="F42" s="298"/>
      <c r="G42" s="298"/>
      <c r="H42" s="299"/>
      <c r="I42" s="337"/>
      <c r="J42" s="337"/>
      <c r="K42" s="337"/>
      <c r="L42" s="14"/>
      <c r="M42" s="14"/>
    </row>
    <row r="43" spans="1:19" ht="12" hidden="1" customHeight="1" x14ac:dyDescent="0.2">
      <c r="A43" s="17"/>
      <c r="B43" s="298" t="s">
        <v>16</v>
      </c>
      <c r="C43" s="298"/>
      <c r="D43" s="298"/>
      <c r="E43" s="298"/>
      <c r="F43" s="298"/>
      <c r="G43" s="298"/>
      <c r="H43" s="299"/>
      <c r="I43" s="338"/>
      <c r="J43" s="338"/>
      <c r="K43" s="338"/>
      <c r="L43" s="14"/>
      <c r="M43" s="14"/>
    </row>
    <row r="44" spans="1:19" ht="12" hidden="1" customHeight="1" thickBot="1" x14ac:dyDescent="0.25">
      <c r="A44" s="320" t="s">
        <v>28</v>
      </c>
      <c r="B44" s="321"/>
      <c r="C44" s="321"/>
      <c r="D44" s="321"/>
      <c r="E44" s="321"/>
      <c r="F44" s="321"/>
      <c r="G44" s="321"/>
      <c r="H44" s="322"/>
      <c r="I44" s="93"/>
      <c r="J44" s="93"/>
      <c r="K44" s="93"/>
      <c r="L44" s="14"/>
      <c r="M44" s="14"/>
    </row>
    <row r="45" spans="1:19" ht="12" hidden="1" customHeight="1" x14ac:dyDescent="0.2">
      <c r="A45" s="306" t="s">
        <v>31</v>
      </c>
      <c r="B45" s="307"/>
      <c r="C45" s="307"/>
      <c r="D45" s="307"/>
      <c r="E45" s="307"/>
      <c r="F45" s="307"/>
      <c r="G45" s="307"/>
      <c r="H45" s="307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00"/>
      <c r="F46" s="300"/>
      <c r="G46" s="300"/>
      <c r="H46" s="301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00"/>
      <c r="F47" s="300"/>
      <c r="G47" s="300"/>
      <c r="H47" s="301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00"/>
      <c r="F48" s="300"/>
      <c r="G48" s="300"/>
      <c r="H48" s="301"/>
      <c r="I48" s="95"/>
      <c r="J48" s="92"/>
      <c r="K48" s="92"/>
      <c r="L48" s="14"/>
      <c r="M48" s="14"/>
    </row>
    <row r="49" spans="1:15" ht="12" hidden="1" customHeight="1" x14ac:dyDescent="0.2">
      <c r="A49" s="19"/>
      <c r="B49" s="7" t="s">
        <v>44</v>
      </c>
      <c r="C49" s="12"/>
      <c r="D49" s="44" t="s">
        <v>32</v>
      </c>
      <c r="E49" s="300"/>
      <c r="F49" s="300"/>
      <c r="G49" s="300"/>
      <c r="H49" s="301"/>
      <c r="I49" s="92"/>
      <c r="J49" s="92"/>
      <c r="K49" s="92"/>
      <c r="L49" s="14"/>
      <c r="M49" s="14"/>
    </row>
    <row r="50" spans="1:15" ht="12" hidden="1" customHeight="1" x14ac:dyDescent="0.2">
      <c r="A50" s="19"/>
      <c r="B50" s="7" t="s">
        <v>45</v>
      </c>
      <c r="C50" s="12"/>
      <c r="D50" s="44" t="s">
        <v>32</v>
      </c>
      <c r="E50" s="300"/>
      <c r="F50" s="300"/>
      <c r="G50" s="300"/>
      <c r="H50" s="301"/>
      <c r="I50" s="92"/>
      <c r="J50" s="92"/>
      <c r="K50" s="92"/>
      <c r="L50" s="14"/>
      <c r="M50" s="14"/>
    </row>
    <row r="51" spans="1:15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5" ht="12" hidden="1" customHeight="1" thickBot="1" x14ac:dyDescent="0.25">
      <c r="A52" s="323" t="s">
        <v>30</v>
      </c>
      <c r="B52" s="324"/>
      <c r="C52" s="324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5" s="3" customFormat="1" ht="12" customHeight="1" x14ac:dyDescent="0.2">
      <c r="A53" s="317" t="s">
        <v>17</v>
      </c>
      <c r="B53" s="318"/>
      <c r="C53" s="318"/>
      <c r="D53" s="318"/>
      <c r="E53" s="318"/>
      <c r="F53" s="318"/>
      <c r="G53" s="318"/>
      <c r="H53" s="319"/>
      <c r="I53" s="34"/>
      <c r="J53" s="34"/>
      <c r="K53" s="34"/>
      <c r="L53" s="11"/>
      <c r="M53" s="11"/>
    </row>
    <row r="54" spans="1:15" ht="12" customHeight="1" x14ac:dyDescent="0.2">
      <c r="A54" s="17"/>
      <c r="B54" s="298" t="s">
        <v>80</v>
      </c>
      <c r="C54" s="298"/>
      <c r="D54" s="298"/>
      <c r="E54" s="298"/>
      <c r="F54" s="298"/>
      <c r="G54" s="298"/>
      <c r="H54" s="298"/>
      <c r="I54" s="221"/>
      <c r="J54" s="221"/>
      <c r="K54" s="221"/>
      <c r="L54" s="14"/>
      <c r="M54" s="14"/>
    </row>
    <row r="55" spans="1:15" ht="12" customHeight="1" x14ac:dyDescent="0.2">
      <c r="A55" s="17"/>
      <c r="B55" s="298" t="s">
        <v>81</v>
      </c>
      <c r="C55" s="298"/>
      <c r="D55" s="298"/>
      <c r="E55" s="298"/>
      <c r="F55" s="298"/>
      <c r="G55" s="298"/>
      <c r="H55" s="298"/>
      <c r="I55" s="221"/>
      <c r="J55" s="221"/>
      <c r="K55" s="221"/>
      <c r="L55" s="14"/>
      <c r="M55" s="14"/>
    </row>
    <row r="56" spans="1:15" ht="12" customHeight="1" x14ac:dyDescent="0.2">
      <c r="A56" s="17"/>
      <c r="B56" s="399" t="s">
        <v>82</v>
      </c>
      <c r="C56" s="399"/>
      <c r="D56" s="399"/>
      <c r="E56" s="399"/>
      <c r="F56" s="399"/>
      <c r="G56" s="399"/>
      <c r="H56" s="399"/>
      <c r="I56" s="400"/>
      <c r="J56" s="400"/>
      <c r="K56" s="400"/>
      <c r="L56" s="14"/>
      <c r="M56" s="14"/>
    </row>
    <row r="57" spans="1:15" ht="12" customHeight="1" x14ac:dyDescent="0.2">
      <c r="A57" s="17"/>
      <c r="B57" s="399" t="s">
        <v>83</v>
      </c>
      <c r="C57" s="399"/>
      <c r="D57" s="399"/>
      <c r="E57" s="399"/>
      <c r="F57" s="399"/>
      <c r="G57" s="399"/>
      <c r="H57" s="399"/>
      <c r="I57" s="400"/>
      <c r="J57" s="400"/>
      <c r="K57" s="400"/>
      <c r="L57" s="14"/>
      <c r="M57" s="14"/>
    </row>
    <row r="58" spans="1:15" ht="12" customHeight="1" x14ac:dyDescent="0.2">
      <c r="A58" s="17"/>
      <c r="B58" s="399" t="s">
        <v>84</v>
      </c>
      <c r="C58" s="399"/>
      <c r="D58" s="399"/>
      <c r="E58" s="399"/>
      <c r="F58" s="399"/>
      <c r="G58" s="399"/>
      <c r="H58" s="399"/>
      <c r="I58" s="400"/>
      <c r="J58" s="400"/>
      <c r="K58" s="400"/>
      <c r="L58" s="14"/>
      <c r="M58" s="14"/>
    </row>
    <row r="59" spans="1:15" ht="12" customHeight="1" x14ac:dyDescent="0.2">
      <c r="A59" s="17"/>
      <c r="B59" s="399" t="s">
        <v>108</v>
      </c>
      <c r="C59" s="399"/>
      <c r="D59" s="399"/>
      <c r="E59" s="399"/>
      <c r="F59" s="399"/>
      <c r="G59" s="399"/>
      <c r="H59" s="399"/>
      <c r="I59" s="401"/>
      <c r="J59" s="400"/>
      <c r="K59" s="400"/>
      <c r="L59" s="7"/>
    </row>
    <row r="60" spans="1:15" ht="12" customHeight="1" x14ac:dyDescent="0.2">
      <c r="A60" s="17"/>
      <c r="B60" s="399" t="s">
        <v>90</v>
      </c>
      <c r="C60" s="399"/>
      <c r="D60" s="399"/>
      <c r="E60" s="399"/>
      <c r="F60" s="399"/>
      <c r="G60" s="399"/>
      <c r="H60" s="399"/>
      <c r="I60" s="401"/>
      <c r="J60" s="400"/>
      <c r="K60" s="400"/>
      <c r="L60" s="18" t="s">
        <v>101</v>
      </c>
      <c r="M60" s="14">
        <v>2027</v>
      </c>
      <c r="N60" s="115">
        <v>4998</v>
      </c>
      <c r="O60" s="115"/>
    </row>
    <row r="61" spans="1:15" ht="12" customHeight="1" thickBot="1" x14ac:dyDescent="0.25">
      <c r="A61" s="29"/>
      <c r="B61" s="298" t="s">
        <v>33</v>
      </c>
      <c r="C61" s="298"/>
      <c r="D61" s="298"/>
      <c r="E61" s="298"/>
      <c r="F61" s="298"/>
      <c r="G61" s="298"/>
      <c r="H61" s="298"/>
      <c r="I61" s="225"/>
      <c r="J61" s="225"/>
      <c r="K61" s="225"/>
      <c r="L61" s="18" t="s">
        <v>102</v>
      </c>
      <c r="M61" s="14">
        <f>M60+1</f>
        <v>2028</v>
      </c>
      <c r="N61" s="115">
        <f>N60</f>
        <v>4998</v>
      </c>
      <c r="O61" s="115"/>
    </row>
    <row r="62" spans="1:15" ht="12" customHeight="1" thickBot="1" x14ac:dyDescent="0.25">
      <c r="A62" s="345" t="s">
        <v>19</v>
      </c>
      <c r="B62" s="346"/>
      <c r="C62" s="346"/>
      <c r="D62" s="346"/>
      <c r="E62" s="346"/>
      <c r="F62" s="346"/>
      <c r="G62" s="346"/>
      <c r="H62" s="347"/>
      <c r="I62" s="150">
        <f>SUM(I54:I61)</f>
        <v>0</v>
      </c>
      <c r="J62" s="150">
        <f t="shared" ref="J62" si="9">SUM(J54:J61)</f>
        <v>0</v>
      </c>
      <c r="K62" s="150">
        <f>SUM(K54:K61)</f>
        <v>0</v>
      </c>
      <c r="L62" s="14"/>
      <c r="M62" s="14"/>
    </row>
    <row r="63" spans="1:15" ht="12" customHeight="1" thickBot="1" x14ac:dyDescent="0.25">
      <c r="A63" s="308" t="s">
        <v>18</v>
      </c>
      <c r="B63" s="309"/>
      <c r="C63" s="309"/>
      <c r="D63" s="309"/>
      <c r="E63" s="309"/>
      <c r="F63" s="309"/>
      <c r="G63" s="309"/>
      <c r="H63" s="309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5" ht="20.25" customHeight="1" x14ac:dyDescent="0.2">
      <c r="A64" s="311" t="s">
        <v>94</v>
      </c>
      <c r="B64" s="312"/>
      <c r="C64" s="313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5" ht="12" customHeight="1" x14ac:dyDescent="0.2">
      <c r="A65" s="314"/>
      <c r="B65" s="315"/>
      <c r="C65" s="316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5" ht="12" customHeight="1" thickBot="1" x14ac:dyDescent="0.25">
      <c r="A66" s="303" t="s">
        <v>95</v>
      </c>
      <c r="B66" s="304"/>
      <c r="C66" s="305"/>
      <c r="D66" s="28" t="s">
        <v>89</v>
      </c>
      <c r="E66" s="124"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26" t="s">
        <v>130</v>
      </c>
      <c r="M66" s="14"/>
      <c r="O66" s="289" t="s">
        <v>131</v>
      </c>
    </row>
    <row r="67" spans="1:15" ht="12" customHeight="1" thickBot="1" x14ac:dyDescent="0.25">
      <c r="A67" s="308" t="s">
        <v>88</v>
      </c>
      <c r="B67" s="309"/>
      <c r="C67" s="309"/>
      <c r="D67" s="309"/>
      <c r="E67" s="309"/>
      <c r="F67" s="309"/>
      <c r="G67" s="309"/>
      <c r="H67" s="309"/>
      <c r="I67" s="152">
        <f>I63+I66</f>
        <v>0</v>
      </c>
      <c r="J67" s="152">
        <f>J63+J66</f>
        <v>0</v>
      </c>
      <c r="K67" s="152">
        <f>K63+K66</f>
        <v>0</v>
      </c>
      <c r="L67" s="166">
        <f>SUM(I67:K67)</f>
        <v>0</v>
      </c>
      <c r="M67" s="166"/>
    </row>
    <row r="68" spans="1:15" ht="11.25" customHeight="1" x14ac:dyDescent="0.2">
      <c r="A68" s="325" t="s">
        <v>96</v>
      </c>
      <c r="B68" s="325"/>
      <c r="C68" s="325"/>
      <c r="D68" s="325"/>
      <c r="E68" s="325"/>
      <c r="F68" s="325"/>
      <c r="G68" s="325"/>
      <c r="H68" s="325"/>
      <c r="I68" s="156"/>
      <c r="J68" s="25"/>
      <c r="K68" s="25"/>
    </row>
    <row r="69" spans="1:15" ht="11.25" customHeight="1" x14ac:dyDescent="0.2">
      <c r="A69" s="310"/>
      <c r="B69" s="310"/>
      <c r="C69" s="310"/>
      <c r="D69" s="310"/>
      <c r="E69" s="310"/>
      <c r="F69" s="310"/>
      <c r="G69" s="310"/>
      <c r="H69" s="310"/>
      <c r="I69" s="24"/>
      <c r="J69" s="25"/>
      <c r="K69" s="25"/>
    </row>
    <row r="70" spans="1:15" ht="11.25" customHeight="1" thickBot="1" x14ac:dyDescent="0.25">
      <c r="A70" s="310"/>
      <c r="B70" s="310"/>
      <c r="C70" s="310"/>
      <c r="D70" s="310"/>
      <c r="E70" s="310"/>
      <c r="F70" s="310"/>
      <c r="G70" s="310"/>
      <c r="H70" s="310"/>
      <c r="I70" s="24"/>
      <c r="J70" s="24"/>
      <c r="K70" s="24"/>
    </row>
    <row r="71" spans="1:15" ht="13.9" customHeight="1" x14ac:dyDescent="0.3">
      <c r="A71" s="339" t="s">
        <v>62</v>
      </c>
      <c r="B71" s="340"/>
      <c r="C71" s="340"/>
      <c r="D71" s="340"/>
      <c r="E71" s="340"/>
      <c r="F71" s="340"/>
      <c r="G71" s="340"/>
      <c r="H71" s="341"/>
      <c r="I71" s="342">
        <f>I67</f>
        <v>0</v>
      </c>
      <c r="J71" s="343"/>
      <c r="K71" s="344"/>
      <c r="L71" s="126" t="s">
        <v>91</v>
      </c>
      <c r="M71" s="126"/>
    </row>
    <row r="72" spans="1:15" ht="13.9" customHeight="1" x14ac:dyDescent="0.3">
      <c r="A72" s="290" t="s">
        <v>86</v>
      </c>
      <c r="B72" s="291"/>
      <c r="C72" s="291"/>
      <c r="D72" s="291"/>
      <c r="E72" s="291"/>
      <c r="F72" s="291"/>
      <c r="G72" s="291"/>
      <c r="H72" s="292"/>
      <c r="I72" s="293">
        <f>J67</f>
        <v>0</v>
      </c>
      <c r="J72" s="294"/>
      <c r="K72" s="295"/>
      <c r="L72" s="158"/>
      <c r="M72" s="158"/>
    </row>
    <row r="73" spans="1:15" ht="13.9" customHeight="1" x14ac:dyDescent="0.3">
      <c r="A73" s="290" t="s">
        <v>85</v>
      </c>
      <c r="B73" s="326"/>
      <c r="C73" s="326"/>
      <c r="D73" s="326"/>
      <c r="E73" s="326"/>
      <c r="F73" s="326"/>
      <c r="G73" s="326"/>
      <c r="H73" s="327"/>
      <c r="I73" s="293">
        <f>K67</f>
        <v>0</v>
      </c>
      <c r="J73" s="294"/>
      <c r="K73" s="295"/>
      <c r="L73" s="14"/>
      <c r="M73" s="14"/>
    </row>
    <row r="74" spans="1:15" ht="13.9" customHeight="1" thickBot="1" x14ac:dyDescent="0.35">
      <c r="A74" s="328" t="s">
        <v>63</v>
      </c>
      <c r="B74" s="329"/>
      <c r="C74" s="329"/>
      <c r="D74" s="329"/>
      <c r="E74" s="329"/>
      <c r="F74" s="329"/>
      <c r="G74" s="329"/>
      <c r="H74" s="330"/>
      <c r="I74" s="331">
        <f>SUM(I71:K73)</f>
        <v>0</v>
      </c>
      <c r="J74" s="332"/>
      <c r="K74" s="333"/>
      <c r="L74" s="14"/>
      <c r="M74" s="14"/>
    </row>
    <row r="75" spans="1:15" x14ac:dyDescent="0.2">
      <c r="K75" s="174" t="s">
        <v>129</v>
      </c>
    </row>
    <row r="76" spans="1:15" x14ac:dyDescent="0.2">
      <c r="K76" s="6"/>
    </row>
  </sheetData>
  <sheetProtection sheet="1" objects="1" scenarios="1"/>
  <mergeCells count="72">
    <mergeCell ref="A39:H39"/>
    <mergeCell ref="A17:C17"/>
    <mergeCell ref="B36:H36"/>
    <mergeCell ref="A28:B28"/>
    <mergeCell ref="C28:H28"/>
    <mergeCell ref="A38:H38"/>
    <mergeCell ref="A29:C29"/>
    <mergeCell ref="A30:H30"/>
    <mergeCell ref="A27:C27"/>
    <mergeCell ref="A35:H35"/>
    <mergeCell ref="B37:H37"/>
    <mergeCell ref="A34:H34"/>
    <mergeCell ref="A1:H1"/>
    <mergeCell ref="A16:H16"/>
    <mergeCell ref="B10:C10"/>
    <mergeCell ref="A2:H2"/>
    <mergeCell ref="F3:H3"/>
    <mergeCell ref="B13:C13"/>
    <mergeCell ref="B4:C4"/>
    <mergeCell ref="B11:C11"/>
    <mergeCell ref="B15:C15"/>
    <mergeCell ref="B6:C6"/>
    <mergeCell ref="B7:C7"/>
    <mergeCell ref="B9:C9"/>
    <mergeCell ref="B14:C14"/>
    <mergeCell ref="B5:C5"/>
    <mergeCell ref="B12:C12"/>
    <mergeCell ref="A3:C3"/>
    <mergeCell ref="A73:H73"/>
    <mergeCell ref="I73:K73"/>
    <mergeCell ref="A74:H74"/>
    <mergeCell ref="I74:K74"/>
    <mergeCell ref="K3:K4"/>
    <mergeCell ref="K39:K43"/>
    <mergeCell ref="A71:H71"/>
    <mergeCell ref="I71:K71"/>
    <mergeCell ref="J39:J43"/>
    <mergeCell ref="J3:J4"/>
    <mergeCell ref="A62:H62"/>
    <mergeCell ref="I39:I43"/>
    <mergeCell ref="B40:H40"/>
    <mergeCell ref="I3:I4"/>
    <mergeCell ref="B8:C8"/>
    <mergeCell ref="A69:H69"/>
    <mergeCell ref="A70:H70"/>
    <mergeCell ref="B43:H43"/>
    <mergeCell ref="A63:H63"/>
    <mergeCell ref="A64:C65"/>
    <mergeCell ref="B54:H54"/>
    <mergeCell ref="A53:H53"/>
    <mergeCell ref="A44:H44"/>
    <mergeCell ref="E46:H46"/>
    <mergeCell ref="B58:H58"/>
    <mergeCell ref="B61:H61"/>
    <mergeCell ref="A52:C52"/>
    <mergeCell ref="A68:H68"/>
    <mergeCell ref="A72:H72"/>
    <mergeCell ref="I72:K72"/>
    <mergeCell ref="B41:H41"/>
    <mergeCell ref="B42:H42"/>
    <mergeCell ref="E47:H47"/>
    <mergeCell ref="B59:H59"/>
    <mergeCell ref="A66:C66"/>
    <mergeCell ref="A45:H45"/>
    <mergeCell ref="E49:H49"/>
    <mergeCell ref="E48:H48"/>
    <mergeCell ref="B57:H57"/>
    <mergeCell ref="B55:H55"/>
    <mergeCell ref="B56:H56"/>
    <mergeCell ref="E50:H50"/>
    <mergeCell ref="A67:H67"/>
    <mergeCell ref="B60:H60"/>
  </mergeCells>
  <phoneticPr fontId="0" type="noConversion"/>
  <printOptions horizontalCentered="1"/>
  <pageMargins left="0.5" right="0.5" top="0.4" bottom="0.25" header="0.5" footer="0.5"/>
  <pageSetup scale="79" orientation="portrait" r:id="rId1"/>
  <headerFooter alignWithMargins="0">
    <oddHeader>&amp;C&amp;"Courier New,Bold"&amp;16&amp;K0070C0"Internal Only"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6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51" t="str">
        <f>'Year 1'!A1:H1</f>
        <v xml:space="preserve">SPONSOR:  Louisiana Board of Regents (FY 26-27) RD ENH - Targeted </v>
      </c>
      <c r="B1" s="351"/>
      <c r="C1" s="351"/>
      <c r="D1" s="351"/>
      <c r="E1" s="351"/>
      <c r="F1" s="351"/>
      <c r="G1" s="351"/>
      <c r="H1" s="351"/>
      <c r="I1" s="117" t="s">
        <v>47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87" t="str">
        <f>'Year 1'!A2:H2</f>
        <v xml:space="preserve">PRINCIPAL INVESTIGATOR:  </v>
      </c>
      <c r="B2" s="387"/>
      <c r="C2" s="387"/>
      <c r="D2" s="387"/>
      <c r="E2" s="387"/>
      <c r="F2" s="387"/>
      <c r="G2" s="387"/>
      <c r="H2" s="387"/>
      <c r="I2" s="196">
        <f>'Year 1'!K2+1</f>
        <v>46935</v>
      </c>
      <c r="J2" s="197" t="s">
        <v>110</v>
      </c>
      <c r="K2" s="198">
        <f>EDATE(I2,12)-1</f>
        <v>47299</v>
      </c>
      <c r="L2" s="22"/>
      <c r="M2" s="22"/>
    </row>
    <row r="3" spans="1:19" s="3" customFormat="1" ht="12" customHeight="1" x14ac:dyDescent="0.2">
      <c r="A3" s="366" t="s">
        <v>26</v>
      </c>
      <c r="B3" s="367"/>
      <c r="C3" s="367"/>
      <c r="D3" s="39" t="s">
        <v>5</v>
      </c>
      <c r="E3" s="38" t="s">
        <v>6</v>
      </c>
      <c r="F3" s="357" t="s">
        <v>27</v>
      </c>
      <c r="G3" s="358"/>
      <c r="H3" s="359"/>
      <c r="I3" s="348" t="s">
        <v>87</v>
      </c>
      <c r="J3" s="334" t="s">
        <v>79</v>
      </c>
      <c r="K3" s="334" t="s">
        <v>85</v>
      </c>
      <c r="L3" s="11"/>
      <c r="M3" s="11"/>
    </row>
    <row r="4" spans="1:19" s="1" customFormat="1" ht="19.5" customHeight="1" thickBot="1" x14ac:dyDescent="0.25">
      <c r="A4" s="21"/>
      <c r="B4" s="360" t="s">
        <v>36</v>
      </c>
      <c r="C4" s="361"/>
      <c r="D4" s="52"/>
      <c r="E4" s="53"/>
      <c r="F4" s="54" t="s">
        <v>60</v>
      </c>
      <c r="G4" s="55" t="s">
        <v>61</v>
      </c>
      <c r="H4" s="70" t="s">
        <v>38</v>
      </c>
      <c r="I4" s="349"/>
      <c r="J4" s="335"/>
      <c r="K4" s="335"/>
      <c r="L4" s="5"/>
      <c r="M4" s="5"/>
      <c r="O4" s="106" t="s">
        <v>109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65">
        <f>'Year 1'!B5</f>
        <v>0</v>
      </c>
      <c r="C5" s="383"/>
      <c r="D5" s="85">
        <f>'Year 1'!D5*1.05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113</v>
      </c>
      <c r="M5" s="173"/>
      <c r="N5" s="4"/>
      <c r="O5" s="179" t="s">
        <v>66</v>
      </c>
      <c r="P5" s="180"/>
      <c r="Q5" s="381" t="s">
        <v>79</v>
      </c>
      <c r="R5" s="379" t="s">
        <v>85</v>
      </c>
      <c r="S5" s="5"/>
    </row>
    <row r="6" spans="1:19" s="1" customFormat="1" ht="12" customHeight="1" thickBot="1" x14ac:dyDescent="0.25">
      <c r="A6" s="16" t="s">
        <v>49</v>
      </c>
      <c r="B6" s="388">
        <f>'Year 1'!B6</f>
        <v>0</v>
      </c>
      <c r="C6" s="389"/>
      <c r="D6" s="85">
        <f>'Year 1'!D6*1.05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82"/>
      <c r="R6" s="380"/>
      <c r="S6" s="5"/>
    </row>
    <row r="7" spans="1:19" s="1" customFormat="1" ht="12" customHeight="1" x14ac:dyDescent="0.2">
      <c r="A7" s="16" t="s">
        <v>23</v>
      </c>
      <c r="B7" s="383">
        <f>'Year 1'!B7</f>
        <v>0</v>
      </c>
      <c r="C7" s="383"/>
      <c r="D7" s="85">
        <f>'Year 1'!D7*1.05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3">
        <f>'Year 1'!B8</f>
        <v>0</v>
      </c>
      <c r="C8" s="383"/>
      <c r="D8" s="85">
        <f>'Year 1'!D8*1.05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3">
        <f>'Year 1'!B9</f>
        <v>0</v>
      </c>
      <c r="C9" s="383"/>
      <c r="D9" s="85">
        <f>'Year 1'!D9*1.05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3">
        <f>'Year 1'!B10</f>
        <v>0</v>
      </c>
      <c r="C10" s="383"/>
      <c r="D10" s="85">
        <f>'Year 1'!D10*1.05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62" t="s">
        <v>35</v>
      </c>
      <c r="C11" s="36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3">
        <f>'Year 1'!B12</f>
        <v>0</v>
      </c>
      <c r="C12" s="383"/>
      <c r="D12" s="87">
        <f>'Year 1'!D12*1.05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3">
        <f>'Year 1'!B13</f>
        <v>0</v>
      </c>
      <c r="C13" s="383"/>
      <c r="D13" s="87">
        <f>'Year 1'!D13*1.05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3">
        <f>'Year 1'!B14</f>
        <v>0</v>
      </c>
      <c r="C14" s="383"/>
      <c r="D14" s="87">
        <f>'Year 1'!D14*1.05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112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3">
        <f>'Year 1'!B15</f>
        <v>0</v>
      </c>
      <c r="C15" s="383"/>
      <c r="D15" s="87">
        <f>'Year 1'!D15*1.05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52" t="s">
        <v>20</v>
      </c>
      <c r="B16" s="353"/>
      <c r="C16" s="353"/>
      <c r="D16" s="353"/>
      <c r="E16" s="353"/>
      <c r="F16" s="353"/>
      <c r="G16" s="353"/>
      <c r="H16" s="353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317" t="s">
        <v>7</v>
      </c>
      <c r="B17" s="368"/>
      <c r="C17" s="368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106</v>
      </c>
      <c r="D18" s="268">
        <f>'Year 1'!D18*1.05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20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100</v>
      </c>
      <c r="D19" s="268">
        <f>'Year 1'!D19*1.05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1'!D20*1.05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103</v>
      </c>
      <c r="D21" s="45"/>
      <c r="E21" s="60">
        <f>'Year 1'!E21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104</v>
      </c>
      <c r="D22" s="45"/>
      <c r="E22" s="60">
        <f>'Year 1'!E22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105</v>
      </c>
      <c r="D23" s="256" t="s">
        <v>125</v>
      </c>
      <c r="E23" s="260">
        <f>'Year 1'!E23</f>
        <v>15</v>
      </c>
      <c r="F23" s="257" t="s">
        <v>126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125</v>
      </c>
      <c r="E24" s="260">
        <f>'Year 1'!E24</f>
        <v>10</v>
      </c>
      <c r="F24" s="257" t="s">
        <v>126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52" t="s">
        <v>93</v>
      </c>
      <c r="B27" s="353"/>
      <c r="C27" s="353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369">
        <f>'Year 1'!A28+0.5%</f>
        <v>0.40300000000000002</v>
      </c>
      <c r="B28" s="370"/>
      <c r="C28" s="371" t="s">
        <v>97</v>
      </c>
      <c r="D28" s="371"/>
      <c r="E28" s="371"/>
      <c r="F28" s="371"/>
      <c r="G28" s="371"/>
      <c r="H28" s="372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45" t="s">
        <v>99</v>
      </c>
      <c r="B29" s="346"/>
      <c r="C29" s="346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73" t="s">
        <v>121</v>
      </c>
      <c r="B30" s="374"/>
      <c r="C30" s="374"/>
      <c r="D30" s="374"/>
      <c r="E30" s="374"/>
      <c r="F30" s="374"/>
      <c r="G30" s="374"/>
      <c r="H30" s="37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122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123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124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76" t="s">
        <v>0</v>
      </c>
      <c r="B34" s="377"/>
      <c r="C34" s="377"/>
      <c r="D34" s="377"/>
      <c r="E34" s="377"/>
      <c r="F34" s="377"/>
      <c r="G34" s="377"/>
      <c r="H34" s="378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317" t="s">
        <v>9</v>
      </c>
      <c r="B35" s="368"/>
      <c r="C35" s="368"/>
      <c r="D35" s="368"/>
      <c r="E35" s="368"/>
      <c r="F35" s="368"/>
      <c r="G35" s="368"/>
      <c r="H35" s="368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8" t="s">
        <v>57</v>
      </c>
      <c r="C36" s="298"/>
      <c r="D36" s="298"/>
      <c r="E36" s="298"/>
      <c r="F36" s="298"/>
      <c r="G36" s="298"/>
      <c r="H36" s="298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75" t="s">
        <v>11</v>
      </c>
      <c r="C37" s="375"/>
      <c r="D37" s="375"/>
      <c r="E37" s="375"/>
      <c r="F37" s="375"/>
      <c r="G37" s="375"/>
      <c r="H37" s="375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45" t="s">
        <v>98</v>
      </c>
      <c r="B38" s="346"/>
      <c r="C38" s="346"/>
      <c r="D38" s="346"/>
      <c r="E38" s="346"/>
      <c r="F38" s="346"/>
      <c r="G38" s="346"/>
      <c r="H38" s="347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306" t="s">
        <v>12</v>
      </c>
      <c r="B39" s="307"/>
      <c r="C39" s="307"/>
      <c r="D39" s="307"/>
      <c r="E39" s="307"/>
      <c r="F39" s="307"/>
      <c r="G39" s="307"/>
      <c r="H39" s="307"/>
      <c r="I39" s="336"/>
      <c r="J39" s="336"/>
      <c r="K39" s="336"/>
      <c r="L39" s="14"/>
      <c r="M39" s="14"/>
    </row>
    <row r="40" spans="1:19" ht="12" hidden="1" customHeight="1" x14ac:dyDescent="0.2">
      <c r="A40" s="17"/>
      <c r="B40" s="298" t="s">
        <v>13</v>
      </c>
      <c r="C40" s="298"/>
      <c r="D40" s="298"/>
      <c r="E40" s="298"/>
      <c r="F40" s="298"/>
      <c r="G40" s="298"/>
      <c r="H40" s="299"/>
      <c r="I40" s="337"/>
      <c r="J40" s="337"/>
      <c r="K40" s="337"/>
      <c r="L40" s="14"/>
      <c r="M40" s="14"/>
    </row>
    <row r="41" spans="1:19" ht="12" hidden="1" customHeight="1" x14ac:dyDescent="0.2">
      <c r="A41" s="20"/>
      <c r="B41" s="296" t="s">
        <v>14</v>
      </c>
      <c r="C41" s="296"/>
      <c r="D41" s="296"/>
      <c r="E41" s="296"/>
      <c r="F41" s="296"/>
      <c r="G41" s="296"/>
      <c r="H41" s="297"/>
      <c r="I41" s="337"/>
      <c r="J41" s="337"/>
      <c r="K41" s="337"/>
      <c r="L41" s="14"/>
      <c r="M41" s="14"/>
    </row>
    <row r="42" spans="1:19" ht="12" hidden="1" customHeight="1" x14ac:dyDescent="0.2">
      <c r="A42" s="17"/>
      <c r="B42" s="298" t="s">
        <v>15</v>
      </c>
      <c r="C42" s="298"/>
      <c r="D42" s="298"/>
      <c r="E42" s="298"/>
      <c r="F42" s="298"/>
      <c r="G42" s="298"/>
      <c r="H42" s="299"/>
      <c r="I42" s="337"/>
      <c r="J42" s="337"/>
      <c r="K42" s="337"/>
      <c r="L42" s="14"/>
      <c r="M42" s="14"/>
    </row>
    <row r="43" spans="1:19" ht="12" hidden="1" customHeight="1" x14ac:dyDescent="0.2">
      <c r="A43" s="17"/>
      <c r="B43" s="298" t="s">
        <v>16</v>
      </c>
      <c r="C43" s="298"/>
      <c r="D43" s="298"/>
      <c r="E43" s="298"/>
      <c r="F43" s="298"/>
      <c r="G43" s="298"/>
      <c r="H43" s="299"/>
      <c r="I43" s="338"/>
      <c r="J43" s="338"/>
      <c r="K43" s="338"/>
      <c r="L43" s="14"/>
      <c r="M43" s="14"/>
    </row>
    <row r="44" spans="1:19" ht="12" hidden="1" customHeight="1" thickBot="1" x14ac:dyDescent="0.25">
      <c r="A44" s="320" t="s">
        <v>28</v>
      </c>
      <c r="B44" s="321"/>
      <c r="C44" s="321"/>
      <c r="D44" s="321"/>
      <c r="E44" s="321"/>
      <c r="F44" s="321"/>
      <c r="G44" s="321"/>
      <c r="H44" s="322"/>
      <c r="I44" s="93"/>
      <c r="J44" s="93"/>
      <c r="K44" s="93"/>
      <c r="L44" s="14"/>
      <c r="M44" s="14"/>
    </row>
    <row r="45" spans="1:19" ht="12" hidden="1" customHeight="1" x14ac:dyDescent="0.2">
      <c r="A45" s="306" t="s">
        <v>31</v>
      </c>
      <c r="B45" s="307"/>
      <c r="C45" s="307"/>
      <c r="D45" s="307"/>
      <c r="E45" s="307"/>
      <c r="F45" s="307"/>
      <c r="G45" s="307"/>
      <c r="H45" s="307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00"/>
      <c r="F46" s="300"/>
      <c r="G46" s="300"/>
      <c r="H46" s="301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00"/>
      <c r="F47" s="300"/>
      <c r="G47" s="300"/>
      <c r="H47" s="301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00"/>
      <c r="F48" s="300"/>
      <c r="G48" s="300"/>
      <c r="H48" s="301"/>
      <c r="I48" s="95"/>
      <c r="J48" s="92"/>
      <c r="K48" s="92"/>
      <c r="L48" s="14"/>
      <c r="M48" s="14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00"/>
      <c r="F49" s="300"/>
      <c r="G49" s="300"/>
      <c r="H49" s="301"/>
      <c r="I49" s="92"/>
      <c r="J49" s="92"/>
      <c r="K49" s="92"/>
      <c r="L49" s="14"/>
      <c r="M49" s="14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00"/>
      <c r="F50" s="300"/>
      <c r="G50" s="300"/>
      <c r="H50" s="301"/>
      <c r="I50" s="92"/>
      <c r="J50" s="92"/>
      <c r="K50" s="92"/>
      <c r="L50" s="14"/>
      <c r="M50" s="14"/>
    </row>
    <row r="51" spans="1:14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4" ht="12" hidden="1" customHeight="1" thickBot="1" x14ac:dyDescent="0.25">
      <c r="A52" s="323" t="s">
        <v>30</v>
      </c>
      <c r="B52" s="324"/>
      <c r="C52" s="324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4" s="3" customFormat="1" ht="12" customHeight="1" x14ac:dyDescent="0.2">
      <c r="A53" s="317" t="s">
        <v>17</v>
      </c>
      <c r="B53" s="318"/>
      <c r="C53" s="318"/>
      <c r="D53" s="318"/>
      <c r="E53" s="318"/>
      <c r="F53" s="318"/>
      <c r="G53" s="318"/>
      <c r="H53" s="319"/>
      <c r="I53" s="34"/>
      <c r="J53" s="34"/>
      <c r="K53" s="34"/>
      <c r="L53" s="11"/>
      <c r="M53" s="11"/>
    </row>
    <row r="54" spans="1:14" ht="12" customHeight="1" x14ac:dyDescent="0.2">
      <c r="A54" s="17"/>
      <c r="B54" s="298" t="s">
        <v>80</v>
      </c>
      <c r="C54" s="298"/>
      <c r="D54" s="298"/>
      <c r="E54" s="298"/>
      <c r="F54" s="298"/>
      <c r="G54" s="298"/>
      <c r="H54" s="298"/>
      <c r="I54" s="221"/>
      <c r="J54" s="221"/>
      <c r="K54" s="221"/>
      <c r="L54" s="14"/>
      <c r="M54" s="14"/>
    </row>
    <row r="55" spans="1:14" ht="12" customHeight="1" x14ac:dyDescent="0.2">
      <c r="A55" s="17"/>
      <c r="B55" s="298" t="s">
        <v>81</v>
      </c>
      <c r="C55" s="298"/>
      <c r="D55" s="298"/>
      <c r="E55" s="298"/>
      <c r="F55" s="298"/>
      <c r="G55" s="298"/>
      <c r="H55" s="298"/>
      <c r="I55" s="221"/>
      <c r="J55" s="221"/>
      <c r="K55" s="221"/>
      <c r="L55" s="14"/>
      <c r="M55" s="14"/>
    </row>
    <row r="56" spans="1:14" ht="12" customHeight="1" x14ac:dyDescent="0.2">
      <c r="A56" s="17"/>
      <c r="B56" s="302" t="s">
        <v>82</v>
      </c>
      <c r="C56" s="302"/>
      <c r="D56" s="302"/>
      <c r="E56" s="302"/>
      <c r="F56" s="302"/>
      <c r="G56" s="302"/>
      <c r="H56" s="302"/>
      <c r="I56" s="224"/>
      <c r="J56" s="224"/>
      <c r="K56" s="224"/>
      <c r="L56" s="14"/>
      <c r="M56" s="14"/>
    </row>
    <row r="57" spans="1:14" ht="12" customHeight="1" x14ac:dyDescent="0.2">
      <c r="A57" s="17"/>
      <c r="B57" s="302" t="s">
        <v>83</v>
      </c>
      <c r="C57" s="302"/>
      <c r="D57" s="302"/>
      <c r="E57" s="302"/>
      <c r="F57" s="302"/>
      <c r="G57" s="302"/>
      <c r="H57" s="302"/>
      <c r="I57" s="224"/>
      <c r="J57" s="224"/>
      <c r="K57" s="224"/>
      <c r="L57" s="14"/>
      <c r="M57" s="14"/>
    </row>
    <row r="58" spans="1:14" ht="12" customHeight="1" x14ac:dyDescent="0.2">
      <c r="A58" s="17"/>
      <c r="B58" s="302" t="s">
        <v>84</v>
      </c>
      <c r="C58" s="302"/>
      <c r="D58" s="302"/>
      <c r="E58" s="302"/>
      <c r="F58" s="302"/>
      <c r="G58" s="302"/>
      <c r="H58" s="302"/>
      <c r="I58" s="224"/>
      <c r="J58" s="224"/>
      <c r="K58" s="224"/>
      <c r="L58" s="14"/>
      <c r="M58" s="14"/>
    </row>
    <row r="59" spans="1:14" ht="12" customHeight="1" x14ac:dyDescent="0.2">
      <c r="A59" s="17"/>
      <c r="B59" s="302" t="s">
        <v>108</v>
      </c>
      <c r="C59" s="302"/>
      <c r="D59" s="302"/>
      <c r="E59" s="302"/>
      <c r="F59" s="302"/>
      <c r="G59" s="302"/>
      <c r="H59" s="302"/>
      <c r="I59" s="201"/>
      <c r="J59" s="224"/>
      <c r="K59" s="224"/>
      <c r="L59" s="7"/>
    </row>
    <row r="60" spans="1:14" ht="12" customHeight="1" x14ac:dyDescent="0.2">
      <c r="A60" s="17"/>
      <c r="B60" s="302" t="s">
        <v>90</v>
      </c>
      <c r="C60" s="302"/>
      <c r="D60" s="302"/>
      <c r="E60" s="302"/>
      <c r="F60" s="302"/>
      <c r="G60" s="302"/>
      <c r="H60" s="302"/>
      <c r="I60" s="201"/>
      <c r="J60" s="224"/>
      <c r="K60" s="224"/>
      <c r="L60" s="18" t="s">
        <v>101</v>
      </c>
      <c r="M60" s="14">
        <f>'Year 1'!M61</f>
        <v>2028</v>
      </c>
      <c r="N60" s="115">
        <f>'Year 1'!N61*1.05</f>
        <v>5248</v>
      </c>
    </row>
    <row r="61" spans="1:14" ht="12" customHeight="1" thickBot="1" x14ac:dyDescent="0.25">
      <c r="A61" s="29"/>
      <c r="B61" s="298" t="s">
        <v>33</v>
      </c>
      <c r="C61" s="298"/>
      <c r="D61" s="298"/>
      <c r="E61" s="298"/>
      <c r="F61" s="298"/>
      <c r="G61" s="298"/>
      <c r="H61" s="298"/>
      <c r="I61" s="225"/>
      <c r="J61" s="225"/>
      <c r="K61" s="225"/>
      <c r="L61" s="18" t="s">
        <v>102</v>
      </c>
      <c r="M61" s="14">
        <f>M60+1</f>
        <v>2029</v>
      </c>
      <c r="N61" s="115">
        <f>N60</f>
        <v>5248</v>
      </c>
    </row>
    <row r="62" spans="1:14" ht="12" customHeight="1" thickBot="1" x14ac:dyDescent="0.25">
      <c r="A62" s="345" t="s">
        <v>19</v>
      </c>
      <c r="B62" s="346"/>
      <c r="C62" s="346"/>
      <c r="D62" s="346"/>
      <c r="E62" s="346"/>
      <c r="F62" s="346"/>
      <c r="G62" s="346"/>
      <c r="H62" s="347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</row>
    <row r="63" spans="1:14" ht="12" customHeight="1" thickBot="1" x14ac:dyDescent="0.25">
      <c r="A63" s="308" t="s">
        <v>18</v>
      </c>
      <c r="B63" s="309"/>
      <c r="C63" s="309"/>
      <c r="D63" s="309"/>
      <c r="E63" s="309"/>
      <c r="F63" s="309"/>
      <c r="G63" s="309"/>
      <c r="H63" s="309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4" ht="20.25" customHeight="1" x14ac:dyDescent="0.2">
      <c r="A64" s="311" t="s">
        <v>94</v>
      </c>
      <c r="B64" s="312"/>
      <c r="C64" s="313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3" ht="12" customHeight="1" x14ac:dyDescent="0.2">
      <c r="A65" s="314"/>
      <c r="B65" s="315"/>
      <c r="C65" s="316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3" ht="12" customHeight="1" thickBot="1" x14ac:dyDescent="0.25">
      <c r="A66" s="303" t="s">
        <v>95</v>
      </c>
      <c r="B66" s="304"/>
      <c r="C66" s="305"/>
      <c r="D66" s="28" t="s">
        <v>89</v>
      </c>
      <c r="E66" s="124">
        <f>'Year 1'!E66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4"/>
      <c r="M66" s="14"/>
    </row>
    <row r="67" spans="1:13" ht="12" customHeight="1" thickBot="1" x14ac:dyDescent="0.25">
      <c r="A67" s="308" t="s">
        <v>88</v>
      </c>
      <c r="B67" s="309"/>
      <c r="C67" s="309"/>
      <c r="D67" s="309"/>
      <c r="E67" s="309"/>
      <c r="F67" s="309"/>
      <c r="G67" s="309"/>
      <c r="H67" s="309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</row>
    <row r="68" spans="1:13" ht="11.25" customHeight="1" x14ac:dyDescent="0.2">
      <c r="A68" s="325" t="str">
        <f>'Year 1'!A68</f>
        <v>Note:  Permanent Equipment, Participant Support Costs, Subcontracts over $25,000, and Tuition are not included in the base for the indirect cost calculation.</v>
      </c>
      <c r="B68" s="325"/>
      <c r="C68" s="325"/>
      <c r="D68" s="325"/>
      <c r="E68" s="325"/>
      <c r="F68" s="325"/>
      <c r="G68" s="325"/>
      <c r="H68" s="325"/>
      <c r="I68" s="156"/>
      <c r="J68" s="25"/>
      <c r="K68" s="25"/>
    </row>
    <row r="69" spans="1:13" ht="11.25" customHeight="1" x14ac:dyDescent="0.2">
      <c r="A69" s="310"/>
      <c r="B69" s="310"/>
      <c r="C69" s="310"/>
      <c r="D69" s="310"/>
      <c r="E69" s="310"/>
      <c r="F69" s="310"/>
      <c r="G69" s="310"/>
      <c r="H69" s="310"/>
      <c r="I69" s="24"/>
      <c r="J69" s="25"/>
      <c r="K69" s="25"/>
    </row>
    <row r="70" spans="1:13" ht="11.25" customHeight="1" thickBot="1" x14ac:dyDescent="0.25">
      <c r="A70" s="310"/>
      <c r="B70" s="310"/>
      <c r="C70" s="310"/>
      <c r="D70" s="310"/>
      <c r="E70" s="310"/>
      <c r="F70" s="310"/>
      <c r="G70" s="310"/>
      <c r="H70" s="310"/>
      <c r="I70" s="24"/>
      <c r="J70" s="24"/>
      <c r="K70" s="24"/>
    </row>
    <row r="71" spans="1:13" ht="13.9" customHeight="1" x14ac:dyDescent="0.3">
      <c r="A71" s="339" t="s">
        <v>62</v>
      </c>
      <c r="B71" s="340"/>
      <c r="C71" s="340"/>
      <c r="D71" s="340"/>
      <c r="E71" s="340"/>
      <c r="F71" s="340"/>
      <c r="G71" s="340"/>
      <c r="H71" s="341"/>
      <c r="I71" s="342">
        <f>I67</f>
        <v>0</v>
      </c>
      <c r="J71" s="343"/>
      <c r="K71" s="344"/>
      <c r="L71" s="126" t="s">
        <v>91</v>
      </c>
      <c r="M71" s="126"/>
    </row>
    <row r="72" spans="1:13" ht="13.9" customHeight="1" x14ac:dyDescent="0.3">
      <c r="A72" s="290" t="s">
        <v>86</v>
      </c>
      <c r="B72" s="291"/>
      <c r="C72" s="291"/>
      <c r="D72" s="291"/>
      <c r="E72" s="291"/>
      <c r="F72" s="291"/>
      <c r="G72" s="291"/>
      <c r="H72" s="292"/>
      <c r="I72" s="293">
        <f>J67</f>
        <v>0</v>
      </c>
      <c r="J72" s="326"/>
      <c r="K72" s="386"/>
      <c r="L72" s="14"/>
      <c r="M72" s="14"/>
    </row>
    <row r="73" spans="1:13" ht="13.9" customHeight="1" x14ac:dyDescent="0.3">
      <c r="A73" s="290" t="s">
        <v>85</v>
      </c>
      <c r="B73" s="326"/>
      <c r="C73" s="326"/>
      <c r="D73" s="326"/>
      <c r="E73" s="326"/>
      <c r="F73" s="326"/>
      <c r="G73" s="326"/>
      <c r="H73" s="327"/>
      <c r="I73" s="293">
        <f>K67</f>
        <v>0</v>
      </c>
      <c r="J73" s="326"/>
      <c r="K73" s="386"/>
      <c r="L73" s="14"/>
      <c r="M73" s="14"/>
    </row>
    <row r="74" spans="1:13" ht="13.9" customHeight="1" thickBot="1" x14ac:dyDescent="0.35">
      <c r="A74" s="328" t="s">
        <v>63</v>
      </c>
      <c r="B74" s="329"/>
      <c r="C74" s="329"/>
      <c r="D74" s="329"/>
      <c r="E74" s="329"/>
      <c r="F74" s="329"/>
      <c r="G74" s="329"/>
      <c r="H74" s="330"/>
      <c r="I74" s="331">
        <f>SUM(I71:K73)</f>
        <v>0</v>
      </c>
      <c r="J74" s="384"/>
      <c r="K74" s="385"/>
      <c r="L74" s="14"/>
      <c r="M74" s="14"/>
    </row>
    <row r="75" spans="1:13" x14ac:dyDescent="0.2">
      <c r="K75" s="174" t="str">
        <f>'Year 1'!K75</f>
        <v>rev 08.17.26</v>
      </c>
    </row>
    <row r="76" spans="1:13" x14ac:dyDescent="0.2">
      <c r="K76" s="6"/>
    </row>
  </sheetData>
  <sheetProtection sheet="1" objects="1" scenarios="1"/>
  <mergeCells count="74">
    <mergeCell ref="B59:H59"/>
    <mergeCell ref="B54:H54"/>
    <mergeCell ref="A66:C66"/>
    <mergeCell ref="A67:H67"/>
    <mergeCell ref="B61:H61"/>
    <mergeCell ref="A63:H63"/>
    <mergeCell ref="B11:C11"/>
    <mergeCell ref="B12:C12"/>
    <mergeCell ref="B41:H41"/>
    <mergeCell ref="B42:H42"/>
    <mergeCell ref="B43:H43"/>
    <mergeCell ref="B37:H37"/>
    <mergeCell ref="A39:H39"/>
    <mergeCell ref="A38:H38"/>
    <mergeCell ref="E48:H48"/>
    <mergeCell ref="E49:H49"/>
    <mergeCell ref="B55:H55"/>
    <mergeCell ref="E50:H50"/>
    <mergeCell ref="K3:K4"/>
    <mergeCell ref="K39:K43"/>
    <mergeCell ref="A70:H70"/>
    <mergeCell ref="A1:H1"/>
    <mergeCell ref="A2:H2"/>
    <mergeCell ref="A3:C3"/>
    <mergeCell ref="F3:H3"/>
    <mergeCell ref="I3:I4"/>
    <mergeCell ref="J39:J43"/>
    <mergeCell ref="J3:J4"/>
    <mergeCell ref="B5:C5"/>
    <mergeCell ref="B6:C6"/>
    <mergeCell ref="A34:H34"/>
    <mergeCell ref="B7:C7"/>
    <mergeCell ref="B4:C4"/>
    <mergeCell ref="B13:C13"/>
    <mergeCell ref="A74:H74"/>
    <mergeCell ref="I74:K74"/>
    <mergeCell ref="A71:H71"/>
    <mergeCell ref="I71:K71"/>
    <mergeCell ref="A72:H72"/>
    <mergeCell ref="I72:K72"/>
    <mergeCell ref="A73:H73"/>
    <mergeCell ref="I73:K73"/>
    <mergeCell ref="A69:H69"/>
    <mergeCell ref="A62:H62"/>
    <mergeCell ref="B60:H60"/>
    <mergeCell ref="I39:I43"/>
    <mergeCell ref="B40:H40"/>
    <mergeCell ref="A52:C52"/>
    <mergeCell ref="B58:H58"/>
    <mergeCell ref="B56:H56"/>
    <mergeCell ref="B57:H57"/>
    <mergeCell ref="A53:H53"/>
    <mergeCell ref="A68:H68"/>
    <mergeCell ref="A44:H44"/>
    <mergeCell ref="A45:H45"/>
    <mergeCell ref="E46:H46"/>
    <mergeCell ref="E47:H47"/>
    <mergeCell ref="A64:C65"/>
    <mergeCell ref="R5:R6"/>
    <mergeCell ref="Q5:Q6"/>
    <mergeCell ref="A27:C27"/>
    <mergeCell ref="A35:H35"/>
    <mergeCell ref="B36:H36"/>
    <mergeCell ref="A30:H30"/>
    <mergeCell ref="B14:C14"/>
    <mergeCell ref="B15:C15"/>
    <mergeCell ref="A16:H16"/>
    <mergeCell ref="A17:C17"/>
    <mergeCell ref="A28:B28"/>
    <mergeCell ref="C28:H28"/>
    <mergeCell ref="A29:C29"/>
    <mergeCell ref="B8:C8"/>
    <mergeCell ref="B9:C9"/>
    <mergeCell ref="B10:C10"/>
  </mergeCells>
  <phoneticPr fontId="9" type="noConversion"/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6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51" t="str">
        <f>'Year 1'!A1:H1</f>
        <v xml:space="preserve">SPONSOR:  Louisiana Board of Regents (FY 26-27) RD ENH - Targeted </v>
      </c>
      <c r="B1" s="351"/>
      <c r="C1" s="351"/>
      <c r="D1" s="351"/>
      <c r="E1" s="351"/>
      <c r="F1" s="351"/>
      <c r="G1" s="351"/>
      <c r="H1" s="351"/>
      <c r="I1" s="117" t="s">
        <v>50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87" t="str">
        <f>'Year 1'!A2:H2</f>
        <v xml:space="preserve">PRINCIPAL INVESTIGATOR:  </v>
      </c>
      <c r="B2" s="387"/>
      <c r="C2" s="387"/>
      <c r="D2" s="387"/>
      <c r="E2" s="387"/>
      <c r="F2" s="387"/>
      <c r="G2" s="387"/>
      <c r="H2" s="387"/>
      <c r="I2" s="196">
        <f>'Year 2'!K2+1</f>
        <v>47300</v>
      </c>
      <c r="J2" s="197" t="s">
        <v>110</v>
      </c>
      <c r="K2" s="198">
        <f>EDATE(I2,12)-1</f>
        <v>47664</v>
      </c>
      <c r="L2" s="22"/>
      <c r="M2" s="22"/>
    </row>
    <row r="3" spans="1:19" s="3" customFormat="1" ht="12" customHeight="1" x14ac:dyDescent="0.2">
      <c r="A3" s="366" t="s">
        <v>26</v>
      </c>
      <c r="B3" s="367"/>
      <c r="C3" s="367"/>
      <c r="D3" s="39" t="s">
        <v>5</v>
      </c>
      <c r="E3" s="38" t="s">
        <v>6</v>
      </c>
      <c r="F3" s="357" t="s">
        <v>27</v>
      </c>
      <c r="G3" s="358"/>
      <c r="H3" s="359"/>
      <c r="I3" s="348" t="s">
        <v>87</v>
      </c>
      <c r="J3" s="334" t="s">
        <v>79</v>
      </c>
      <c r="K3" s="334" t="s">
        <v>85</v>
      </c>
      <c r="L3" s="11"/>
      <c r="M3" s="11"/>
    </row>
    <row r="4" spans="1:19" s="1" customFormat="1" ht="19.5" customHeight="1" thickBot="1" x14ac:dyDescent="0.25">
      <c r="A4" s="21"/>
      <c r="B4" s="360" t="s">
        <v>36</v>
      </c>
      <c r="C4" s="361"/>
      <c r="D4" s="52"/>
      <c r="E4" s="53"/>
      <c r="F4" s="54" t="s">
        <v>60</v>
      </c>
      <c r="G4" s="55" t="s">
        <v>61</v>
      </c>
      <c r="H4" s="70" t="s">
        <v>38</v>
      </c>
      <c r="I4" s="349"/>
      <c r="J4" s="335"/>
      <c r="K4" s="335"/>
      <c r="L4" s="5"/>
      <c r="M4" s="5"/>
      <c r="O4" s="106" t="s">
        <v>109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83">
        <f>'Year 1'!B5</f>
        <v>0</v>
      </c>
      <c r="C5" s="383"/>
      <c r="D5" s="85">
        <f>'Year 2'!D5*1.05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113</v>
      </c>
      <c r="M5" s="173"/>
      <c r="N5" s="4"/>
      <c r="O5" s="179" t="s">
        <v>66</v>
      </c>
      <c r="P5" s="180"/>
      <c r="Q5" s="381" t="s">
        <v>79</v>
      </c>
      <c r="R5" s="379" t="s">
        <v>85</v>
      </c>
      <c r="S5" s="5"/>
    </row>
    <row r="6" spans="1:19" s="1" customFormat="1" ht="12" customHeight="1" thickBot="1" x14ac:dyDescent="0.25">
      <c r="A6" s="16" t="s">
        <v>49</v>
      </c>
      <c r="B6" s="383">
        <f>'Year 1'!B6</f>
        <v>0</v>
      </c>
      <c r="C6" s="383"/>
      <c r="D6" s="85">
        <f>'Year 2'!D6*1.05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82"/>
      <c r="R6" s="380"/>
      <c r="S6" s="5"/>
    </row>
    <row r="7" spans="1:19" s="1" customFormat="1" ht="12" customHeight="1" x14ac:dyDescent="0.2">
      <c r="A7" s="16" t="s">
        <v>23</v>
      </c>
      <c r="B7" s="383">
        <f>'Year 1'!B7</f>
        <v>0</v>
      </c>
      <c r="C7" s="383"/>
      <c r="D7" s="85">
        <f>'Year 2'!D7*1.05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3">
        <f>'Year 1'!B8</f>
        <v>0</v>
      </c>
      <c r="C8" s="383"/>
      <c r="D8" s="85">
        <f>'Year 2'!D8*1.05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3">
        <f>'Year 1'!B9</f>
        <v>0</v>
      </c>
      <c r="C9" s="383"/>
      <c r="D9" s="85">
        <f>'Year 2'!D9*1.05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3">
        <f>'Year 1'!B10</f>
        <v>0</v>
      </c>
      <c r="C10" s="383"/>
      <c r="D10" s="85">
        <f>'Year 2'!D10*1.05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62" t="s">
        <v>35</v>
      </c>
      <c r="C11" s="36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3">
        <f>'Year 1'!B12</f>
        <v>0</v>
      </c>
      <c r="C12" s="383"/>
      <c r="D12" s="87">
        <f>'Year 2'!D12*1.05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3">
        <f>'Year 1'!B13</f>
        <v>0</v>
      </c>
      <c r="C13" s="383"/>
      <c r="D13" s="87">
        <f>'Year 2'!D13*1.05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3">
        <f>'Year 1'!B14</f>
        <v>0</v>
      </c>
      <c r="C14" s="383"/>
      <c r="D14" s="87">
        <f>'Year 2'!D14*1.05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112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3">
        <f>'Year 1'!B15</f>
        <v>0</v>
      </c>
      <c r="C15" s="383"/>
      <c r="D15" s="87">
        <f>'Year 2'!D15*1.05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52" t="s">
        <v>20</v>
      </c>
      <c r="B16" s="353"/>
      <c r="C16" s="353"/>
      <c r="D16" s="353"/>
      <c r="E16" s="353"/>
      <c r="F16" s="353"/>
      <c r="G16" s="353"/>
      <c r="H16" s="353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317" t="s">
        <v>7</v>
      </c>
      <c r="B17" s="368"/>
      <c r="C17" s="368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106</v>
      </c>
      <c r="D18" s="268">
        <f>'Year 2'!D18*1.05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100</v>
      </c>
      <c r="D19" s="268">
        <f>'Year 2'!D19*1.05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2'!D20*1.05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103</v>
      </c>
      <c r="D21" s="45"/>
      <c r="E21" s="60">
        <f>'Year 2'!E21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104</v>
      </c>
      <c r="D22" s="45"/>
      <c r="E22" s="60">
        <f>'Year 2'!E22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105</v>
      </c>
      <c r="D23" s="256" t="s">
        <v>125</v>
      </c>
      <c r="E23" s="260">
        <f>'Year 2'!E23</f>
        <v>15</v>
      </c>
      <c r="F23" s="257" t="s">
        <v>126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125</v>
      </c>
      <c r="E24" s="260">
        <f>'Year 2'!E24</f>
        <v>10</v>
      </c>
      <c r="F24" s="257" t="s">
        <v>126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52" t="s">
        <v>93</v>
      </c>
      <c r="B27" s="353"/>
      <c r="C27" s="353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369">
        <f>'Year 2'!A28+0.5%</f>
        <v>0.40799999999999997</v>
      </c>
      <c r="B28" s="370"/>
      <c r="C28" s="371" t="s">
        <v>97</v>
      </c>
      <c r="D28" s="371"/>
      <c r="E28" s="371"/>
      <c r="F28" s="371"/>
      <c r="G28" s="371"/>
      <c r="H28" s="372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45" t="s">
        <v>99</v>
      </c>
      <c r="B29" s="346"/>
      <c r="C29" s="346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73" t="s">
        <v>121</v>
      </c>
      <c r="B30" s="374"/>
      <c r="C30" s="374"/>
      <c r="D30" s="374"/>
      <c r="E30" s="374"/>
      <c r="F30" s="374"/>
      <c r="G30" s="374"/>
      <c r="H30" s="37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122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123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124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76" t="s">
        <v>0</v>
      </c>
      <c r="B34" s="377"/>
      <c r="C34" s="377"/>
      <c r="D34" s="377"/>
      <c r="E34" s="377"/>
      <c r="F34" s="377"/>
      <c r="G34" s="377"/>
      <c r="H34" s="378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317" t="s">
        <v>9</v>
      </c>
      <c r="B35" s="368"/>
      <c r="C35" s="368"/>
      <c r="D35" s="368"/>
      <c r="E35" s="368"/>
      <c r="F35" s="368"/>
      <c r="G35" s="368"/>
      <c r="H35" s="368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8" t="s">
        <v>57</v>
      </c>
      <c r="C36" s="298"/>
      <c r="D36" s="298"/>
      <c r="E36" s="298"/>
      <c r="F36" s="298"/>
      <c r="G36" s="298"/>
      <c r="H36" s="298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75" t="s">
        <v>11</v>
      </c>
      <c r="C37" s="375"/>
      <c r="D37" s="375"/>
      <c r="E37" s="375"/>
      <c r="F37" s="375"/>
      <c r="G37" s="375"/>
      <c r="H37" s="375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45" t="s">
        <v>98</v>
      </c>
      <c r="B38" s="346"/>
      <c r="C38" s="346"/>
      <c r="D38" s="346"/>
      <c r="E38" s="346"/>
      <c r="F38" s="346"/>
      <c r="G38" s="346"/>
      <c r="H38" s="347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306" t="s">
        <v>12</v>
      </c>
      <c r="B39" s="307"/>
      <c r="C39" s="307"/>
      <c r="D39" s="307"/>
      <c r="E39" s="307"/>
      <c r="F39" s="307"/>
      <c r="G39" s="307"/>
      <c r="H39" s="307"/>
      <c r="I39" s="336"/>
      <c r="J39" s="336"/>
      <c r="K39" s="336"/>
      <c r="L39" s="14"/>
      <c r="M39" s="14"/>
    </row>
    <row r="40" spans="1:19" ht="12" hidden="1" customHeight="1" x14ac:dyDescent="0.2">
      <c r="A40" s="17"/>
      <c r="B40" s="298" t="s">
        <v>13</v>
      </c>
      <c r="C40" s="298"/>
      <c r="D40" s="298"/>
      <c r="E40" s="298"/>
      <c r="F40" s="298"/>
      <c r="G40" s="298"/>
      <c r="H40" s="299"/>
      <c r="I40" s="337"/>
      <c r="J40" s="337"/>
      <c r="K40" s="337"/>
      <c r="L40" s="14"/>
      <c r="M40" s="14"/>
    </row>
    <row r="41" spans="1:19" ht="12" hidden="1" customHeight="1" x14ac:dyDescent="0.2">
      <c r="A41" s="20"/>
      <c r="B41" s="296" t="s">
        <v>14</v>
      </c>
      <c r="C41" s="296"/>
      <c r="D41" s="296"/>
      <c r="E41" s="296"/>
      <c r="F41" s="296"/>
      <c r="G41" s="296"/>
      <c r="H41" s="297"/>
      <c r="I41" s="337"/>
      <c r="J41" s="337"/>
      <c r="K41" s="337"/>
      <c r="L41" s="14"/>
      <c r="M41" s="14"/>
    </row>
    <row r="42" spans="1:19" ht="12" hidden="1" customHeight="1" x14ac:dyDescent="0.2">
      <c r="A42" s="17"/>
      <c r="B42" s="298" t="s">
        <v>15</v>
      </c>
      <c r="C42" s="298"/>
      <c r="D42" s="298"/>
      <c r="E42" s="298"/>
      <c r="F42" s="298"/>
      <c r="G42" s="298"/>
      <c r="H42" s="299"/>
      <c r="I42" s="337"/>
      <c r="J42" s="337"/>
      <c r="K42" s="337"/>
      <c r="L42" s="14"/>
      <c r="M42" s="14"/>
    </row>
    <row r="43" spans="1:19" ht="12" hidden="1" customHeight="1" x14ac:dyDescent="0.2">
      <c r="A43" s="17"/>
      <c r="B43" s="298" t="s">
        <v>16</v>
      </c>
      <c r="C43" s="298"/>
      <c r="D43" s="298"/>
      <c r="E43" s="298"/>
      <c r="F43" s="298"/>
      <c r="G43" s="298"/>
      <c r="H43" s="299"/>
      <c r="I43" s="338"/>
      <c r="J43" s="338"/>
      <c r="K43" s="338"/>
      <c r="L43" s="14"/>
      <c r="M43" s="14"/>
    </row>
    <row r="44" spans="1:19" ht="12" hidden="1" customHeight="1" thickBot="1" x14ac:dyDescent="0.25">
      <c r="A44" s="320" t="s">
        <v>28</v>
      </c>
      <c r="B44" s="321"/>
      <c r="C44" s="321"/>
      <c r="D44" s="321"/>
      <c r="E44" s="321"/>
      <c r="F44" s="321"/>
      <c r="G44" s="321"/>
      <c r="H44" s="322"/>
      <c r="I44" s="93"/>
      <c r="J44" s="93"/>
      <c r="K44" s="93"/>
      <c r="L44" s="14"/>
      <c r="M44" s="14"/>
    </row>
    <row r="45" spans="1:19" ht="12" hidden="1" customHeight="1" x14ac:dyDescent="0.2">
      <c r="A45" s="306" t="s">
        <v>31</v>
      </c>
      <c r="B45" s="307"/>
      <c r="C45" s="307"/>
      <c r="D45" s="307"/>
      <c r="E45" s="307"/>
      <c r="F45" s="307"/>
      <c r="G45" s="307"/>
      <c r="H45" s="307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00"/>
      <c r="F46" s="300"/>
      <c r="G46" s="300"/>
      <c r="H46" s="301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00"/>
      <c r="F47" s="300"/>
      <c r="G47" s="300"/>
      <c r="H47" s="301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00"/>
      <c r="F48" s="300"/>
      <c r="G48" s="300"/>
      <c r="H48" s="301"/>
      <c r="I48" s="95"/>
      <c r="J48" s="92"/>
      <c r="K48" s="92"/>
      <c r="L48" s="14"/>
      <c r="M48" s="14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00"/>
      <c r="F49" s="300"/>
      <c r="G49" s="300"/>
      <c r="H49" s="301"/>
      <c r="I49" s="92"/>
      <c r="J49" s="92"/>
      <c r="K49" s="92"/>
      <c r="L49" s="14"/>
      <c r="M49" s="14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00"/>
      <c r="F50" s="300"/>
      <c r="G50" s="300"/>
      <c r="H50" s="301"/>
      <c r="I50" s="92"/>
      <c r="J50" s="92"/>
      <c r="K50" s="92"/>
      <c r="L50" s="14"/>
      <c r="M50" s="14"/>
    </row>
    <row r="51" spans="1:14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4" ht="12" hidden="1" customHeight="1" thickBot="1" x14ac:dyDescent="0.25">
      <c r="A52" s="323" t="s">
        <v>30</v>
      </c>
      <c r="B52" s="324"/>
      <c r="C52" s="324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4" s="3" customFormat="1" ht="12" customHeight="1" x14ac:dyDescent="0.2">
      <c r="A53" s="317" t="s">
        <v>17</v>
      </c>
      <c r="B53" s="318"/>
      <c r="C53" s="318"/>
      <c r="D53" s="318"/>
      <c r="E53" s="318"/>
      <c r="F53" s="318"/>
      <c r="G53" s="318"/>
      <c r="H53" s="319"/>
      <c r="I53" s="34"/>
      <c r="J53" s="34"/>
      <c r="K53" s="34"/>
      <c r="L53" s="11"/>
      <c r="M53" s="11"/>
    </row>
    <row r="54" spans="1:14" ht="12" customHeight="1" x14ac:dyDescent="0.2">
      <c r="A54" s="17"/>
      <c r="B54" s="298" t="s">
        <v>80</v>
      </c>
      <c r="C54" s="298"/>
      <c r="D54" s="298"/>
      <c r="E54" s="298"/>
      <c r="F54" s="298"/>
      <c r="G54" s="298"/>
      <c r="H54" s="298"/>
      <c r="I54" s="221"/>
      <c r="J54" s="221"/>
      <c r="K54" s="221"/>
      <c r="L54" s="14"/>
      <c r="M54" s="14"/>
    </row>
    <row r="55" spans="1:14" ht="12" customHeight="1" x14ac:dyDescent="0.2">
      <c r="A55" s="17"/>
      <c r="B55" s="298" t="s">
        <v>81</v>
      </c>
      <c r="C55" s="298"/>
      <c r="D55" s="298"/>
      <c r="E55" s="298"/>
      <c r="F55" s="298"/>
      <c r="G55" s="298"/>
      <c r="H55" s="298"/>
      <c r="I55" s="221"/>
      <c r="J55" s="221"/>
      <c r="K55" s="221"/>
      <c r="L55" s="14"/>
      <c r="M55" s="14"/>
    </row>
    <row r="56" spans="1:14" ht="12" customHeight="1" x14ac:dyDescent="0.2">
      <c r="A56" s="17"/>
      <c r="B56" s="302" t="s">
        <v>82</v>
      </c>
      <c r="C56" s="302"/>
      <c r="D56" s="302"/>
      <c r="E56" s="302"/>
      <c r="F56" s="302"/>
      <c r="G56" s="302"/>
      <c r="H56" s="302"/>
      <c r="I56" s="224"/>
      <c r="J56" s="224"/>
      <c r="K56" s="224"/>
      <c r="L56" s="14"/>
      <c r="M56" s="14"/>
    </row>
    <row r="57" spans="1:14" ht="12" customHeight="1" x14ac:dyDescent="0.2">
      <c r="A57" s="17"/>
      <c r="B57" s="302" t="s">
        <v>83</v>
      </c>
      <c r="C57" s="302"/>
      <c r="D57" s="302"/>
      <c r="E57" s="302"/>
      <c r="F57" s="302"/>
      <c r="G57" s="302"/>
      <c r="H57" s="302"/>
      <c r="I57" s="224"/>
      <c r="J57" s="224"/>
      <c r="K57" s="224"/>
      <c r="L57" s="14"/>
      <c r="M57" s="14"/>
    </row>
    <row r="58" spans="1:14" ht="12" customHeight="1" x14ac:dyDescent="0.2">
      <c r="A58" s="17"/>
      <c r="B58" s="302" t="s">
        <v>84</v>
      </c>
      <c r="C58" s="302"/>
      <c r="D58" s="302"/>
      <c r="E58" s="302"/>
      <c r="F58" s="302"/>
      <c r="G58" s="302"/>
      <c r="H58" s="302"/>
      <c r="I58" s="224"/>
      <c r="J58" s="224"/>
      <c r="K58" s="224"/>
      <c r="L58" s="14"/>
      <c r="M58" s="14"/>
    </row>
    <row r="59" spans="1:14" ht="12" customHeight="1" x14ac:dyDescent="0.2">
      <c r="A59" s="17"/>
      <c r="B59" s="302" t="s">
        <v>108</v>
      </c>
      <c r="C59" s="302"/>
      <c r="D59" s="302"/>
      <c r="E59" s="302"/>
      <c r="F59" s="302"/>
      <c r="G59" s="302"/>
      <c r="H59" s="302"/>
      <c r="I59" s="201"/>
      <c r="J59" s="224"/>
      <c r="K59" s="224"/>
      <c r="L59" s="7"/>
    </row>
    <row r="60" spans="1:14" ht="12" customHeight="1" x14ac:dyDescent="0.2">
      <c r="A60" s="17"/>
      <c r="B60" s="302" t="s">
        <v>90</v>
      </c>
      <c r="C60" s="302"/>
      <c r="D60" s="302"/>
      <c r="E60" s="302"/>
      <c r="F60" s="302"/>
      <c r="G60" s="302"/>
      <c r="H60" s="302"/>
      <c r="I60" s="201"/>
      <c r="J60" s="224"/>
      <c r="K60" s="224"/>
      <c r="L60" s="18" t="s">
        <v>101</v>
      </c>
      <c r="M60" s="14">
        <f>'Year 2'!M61</f>
        <v>2029</v>
      </c>
      <c r="N60" s="115">
        <f>'Year 2'!N61*1.05</f>
        <v>5510</v>
      </c>
    </row>
    <row r="61" spans="1:14" ht="12" customHeight="1" thickBot="1" x14ac:dyDescent="0.25">
      <c r="A61" s="29"/>
      <c r="B61" s="298" t="s">
        <v>33</v>
      </c>
      <c r="C61" s="298"/>
      <c r="D61" s="298"/>
      <c r="E61" s="298"/>
      <c r="F61" s="298"/>
      <c r="G61" s="298"/>
      <c r="H61" s="298"/>
      <c r="I61" s="225"/>
      <c r="J61" s="225"/>
      <c r="K61" s="225"/>
      <c r="L61" s="18" t="s">
        <v>102</v>
      </c>
      <c r="M61" s="14">
        <f>M60+1</f>
        <v>2030</v>
      </c>
      <c r="N61" s="115">
        <f>N60</f>
        <v>5510</v>
      </c>
    </row>
    <row r="62" spans="1:14" ht="12" customHeight="1" thickBot="1" x14ac:dyDescent="0.25">
      <c r="A62" s="345" t="s">
        <v>19</v>
      </c>
      <c r="B62" s="346"/>
      <c r="C62" s="346"/>
      <c r="D62" s="346"/>
      <c r="E62" s="346"/>
      <c r="F62" s="346"/>
      <c r="G62" s="346"/>
      <c r="H62" s="347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</row>
    <row r="63" spans="1:14" ht="12" customHeight="1" thickBot="1" x14ac:dyDescent="0.25">
      <c r="A63" s="308" t="s">
        <v>18</v>
      </c>
      <c r="B63" s="309"/>
      <c r="C63" s="309"/>
      <c r="D63" s="309"/>
      <c r="E63" s="309"/>
      <c r="F63" s="309"/>
      <c r="G63" s="309"/>
      <c r="H63" s="309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4" ht="20.25" customHeight="1" x14ac:dyDescent="0.2">
      <c r="A64" s="311" t="s">
        <v>94</v>
      </c>
      <c r="B64" s="312"/>
      <c r="C64" s="313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3" ht="12" customHeight="1" x14ac:dyDescent="0.2">
      <c r="A65" s="314"/>
      <c r="B65" s="315"/>
      <c r="C65" s="316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3" ht="12" customHeight="1" thickBot="1" x14ac:dyDescent="0.25">
      <c r="A66" s="303" t="s">
        <v>95</v>
      </c>
      <c r="B66" s="304"/>
      <c r="C66" s="305"/>
      <c r="D66" s="28" t="s">
        <v>89</v>
      </c>
      <c r="E66" s="124">
        <f>'Year 2'!E66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4"/>
      <c r="M66" s="14"/>
    </row>
    <row r="67" spans="1:13" ht="12" customHeight="1" thickBot="1" x14ac:dyDescent="0.25">
      <c r="A67" s="308" t="s">
        <v>88</v>
      </c>
      <c r="B67" s="309"/>
      <c r="C67" s="309"/>
      <c r="D67" s="309"/>
      <c r="E67" s="309"/>
      <c r="F67" s="309"/>
      <c r="G67" s="309"/>
      <c r="H67" s="309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</row>
    <row r="68" spans="1:13" ht="11.25" customHeight="1" x14ac:dyDescent="0.2">
      <c r="A68" s="325" t="str">
        <f>'Year 1'!A68</f>
        <v>Note:  Permanent Equipment, Participant Support Costs, Subcontracts over $25,000, and Tuition are not included in the base for the indirect cost calculation.</v>
      </c>
      <c r="B68" s="325"/>
      <c r="C68" s="325"/>
      <c r="D68" s="325"/>
      <c r="E68" s="325"/>
      <c r="F68" s="325"/>
      <c r="G68" s="325"/>
      <c r="H68" s="325"/>
      <c r="I68" s="156"/>
      <c r="J68" s="25"/>
      <c r="K68" s="25"/>
    </row>
    <row r="69" spans="1:13" ht="11.25" customHeight="1" x14ac:dyDescent="0.2">
      <c r="A69" s="310"/>
      <c r="B69" s="310"/>
      <c r="C69" s="310"/>
      <c r="D69" s="310"/>
      <c r="E69" s="310"/>
      <c r="F69" s="310"/>
      <c r="G69" s="310"/>
      <c r="H69" s="310"/>
      <c r="I69" s="24"/>
      <c r="J69" s="25"/>
      <c r="K69" s="25"/>
    </row>
    <row r="70" spans="1:13" ht="11.25" customHeight="1" thickBot="1" x14ac:dyDescent="0.25">
      <c r="A70" s="310"/>
      <c r="B70" s="310"/>
      <c r="C70" s="310"/>
      <c r="D70" s="310"/>
      <c r="E70" s="310"/>
      <c r="F70" s="310"/>
      <c r="G70" s="310"/>
      <c r="H70" s="310"/>
      <c r="I70" s="24"/>
      <c r="J70" s="24"/>
      <c r="K70" s="24"/>
    </row>
    <row r="71" spans="1:13" ht="13.9" customHeight="1" x14ac:dyDescent="0.3">
      <c r="A71" s="339" t="s">
        <v>62</v>
      </c>
      <c r="B71" s="340"/>
      <c r="C71" s="340"/>
      <c r="D71" s="340"/>
      <c r="E71" s="340"/>
      <c r="F71" s="340"/>
      <c r="G71" s="340"/>
      <c r="H71" s="341"/>
      <c r="I71" s="342">
        <f>I67</f>
        <v>0</v>
      </c>
      <c r="J71" s="343"/>
      <c r="K71" s="344"/>
      <c r="L71" s="126" t="s">
        <v>91</v>
      </c>
      <c r="M71" s="126"/>
    </row>
    <row r="72" spans="1:13" ht="13.9" customHeight="1" x14ac:dyDescent="0.3">
      <c r="A72" s="290" t="s">
        <v>86</v>
      </c>
      <c r="B72" s="291"/>
      <c r="C72" s="291"/>
      <c r="D72" s="291"/>
      <c r="E72" s="291"/>
      <c r="F72" s="291"/>
      <c r="G72" s="291"/>
      <c r="H72" s="292"/>
      <c r="I72" s="293">
        <f>J67</f>
        <v>0</v>
      </c>
      <c r="J72" s="326"/>
      <c r="K72" s="386"/>
      <c r="L72" s="14"/>
      <c r="M72" s="14"/>
    </row>
    <row r="73" spans="1:13" ht="13.9" customHeight="1" x14ac:dyDescent="0.3">
      <c r="A73" s="290" t="s">
        <v>85</v>
      </c>
      <c r="B73" s="326"/>
      <c r="C73" s="326"/>
      <c r="D73" s="326"/>
      <c r="E73" s="326"/>
      <c r="F73" s="326"/>
      <c r="G73" s="326"/>
      <c r="H73" s="327"/>
      <c r="I73" s="293">
        <f>K67</f>
        <v>0</v>
      </c>
      <c r="J73" s="326"/>
      <c r="K73" s="386"/>
      <c r="L73" s="14"/>
      <c r="M73" s="14"/>
    </row>
    <row r="74" spans="1:13" ht="13.9" customHeight="1" thickBot="1" x14ac:dyDescent="0.35">
      <c r="A74" s="328" t="s">
        <v>63</v>
      </c>
      <c r="B74" s="329"/>
      <c r="C74" s="329"/>
      <c r="D74" s="329"/>
      <c r="E74" s="329"/>
      <c r="F74" s="329"/>
      <c r="G74" s="329"/>
      <c r="H74" s="330"/>
      <c r="I74" s="331">
        <f>SUM(I71:K73)</f>
        <v>0</v>
      </c>
      <c r="J74" s="384"/>
      <c r="K74" s="385"/>
      <c r="L74" s="14"/>
      <c r="M74" s="14"/>
    </row>
    <row r="75" spans="1:13" x14ac:dyDescent="0.2">
      <c r="K75" s="174" t="str">
        <f>'Year 1'!K75</f>
        <v>rev 08.17.26</v>
      </c>
    </row>
    <row r="76" spans="1:13" x14ac:dyDescent="0.2">
      <c r="K76" s="6"/>
    </row>
  </sheetData>
  <sheetProtection sheet="1" objects="1" scenarios="1"/>
  <mergeCells count="74">
    <mergeCell ref="R5:R6"/>
    <mergeCell ref="B6:C6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  <mergeCell ref="B7:C7"/>
    <mergeCell ref="B8:C8"/>
    <mergeCell ref="B9:C9"/>
    <mergeCell ref="B10:C10"/>
    <mergeCell ref="A27:C27"/>
    <mergeCell ref="B11:C11"/>
    <mergeCell ref="B13:C13"/>
    <mergeCell ref="B37:H37"/>
    <mergeCell ref="A39:H39"/>
    <mergeCell ref="B12:C12"/>
    <mergeCell ref="B14:C14"/>
    <mergeCell ref="B15:C15"/>
    <mergeCell ref="A16:H16"/>
    <mergeCell ref="A17:C17"/>
    <mergeCell ref="A34:H34"/>
    <mergeCell ref="A38:H38"/>
    <mergeCell ref="A30:H30"/>
    <mergeCell ref="A28:B28"/>
    <mergeCell ref="C28:H28"/>
    <mergeCell ref="A29:C29"/>
    <mergeCell ref="K39:K43"/>
    <mergeCell ref="B40:H40"/>
    <mergeCell ref="B41:H41"/>
    <mergeCell ref="B42:H42"/>
    <mergeCell ref="B43:H43"/>
    <mergeCell ref="I39:I43"/>
    <mergeCell ref="J39:J43"/>
    <mergeCell ref="B57:H57"/>
    <mergeCell ref="A45:H45"/>
    <mergeCell ref="E46:H46"/>
    <mergeCell ref="E47:H47"/>
    <mergeCell ref="E48:H48"/>
    <mergeCell ref="E49:H49"/>
    <mergeCell ref="E50:H50"/>
    <mergeCell ref="A52:C52"/>
    <mergeCell ref="A53:H53"/>
    <mergeCell ref="B54:H54"/>
    <mergeCell ref="B55:H55"/>
    <mergeCell ref="B56:H56"/>
    <mergeCell ref="A74:H74"/>
    <mergeCell ref="I74:K74"/>
    <mergeCell ref="A44:H44"/>
    <mergeCell ref="A35:H35"/>
    <mergeCell ref="B36:H36"/>
    <mergeCell ref="A71:H71"/>
    <mergeCell ref="I71:K71"/>
    <mergeCell ref="B58:H58"/>
    <mergeCell ref="B60:H60"/>
    <mergeCell ref="B61:H61"/>
    <mergeCell ref="A62:H62"/>
    <mergeCell ref="A63:H63"/>
    <mergeCell ref="A64:C65"/>
    <mergeCell ref="A66:C66"/>
    <mergeCell ref="A67:H67"/>
    <mergeCell ref="A69:H69"/>
    <mergeCell ref="B59:H59"/>
    <mergeCell ref="A68:H68"/>
    <mergeCell ref="A72:H72"/>
    <mergeCell ref="I72:K72"/>
    <mergeCell ref="A73:H73"/>
    <mergeCell ref="I73:K73"/>
    <mergeCell ref="A70:H70"/>
  </mergeCells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6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20" customFormat="1" ht="13" customHeight="1" x14ac:dyDescent="0.25">
      <c r="A1" s="351" t="str">
        <f>'Year 1'!A1:H1</f>
        <v xml:space="preserve">SPONSOR:  Louisiana Board of Regents (FY 26-27) RD ENH - Targeted </v>
      </c>
      <c r="B1" s="351"/>
      <c r="C1" s="351"/>
      <c r="D1" s="351"/>
      <c r="E1" s="351"/>
      <c r="F1" s="351"/>
      <c r="G1" s="351"/>
      <c r="H1" s="351"/>
      <c r="I1" s="117" t="s">
        <v>51</v>
      </c>
      <c r="J1" s="163"/>
      <c r="K1" s="162"/>
      <c r="L1" s="118"/>
      <c r="M1" s="118"/>
      <c r="N1" s="119"/>
    </row>
    <row r="2" spans="1:19" s="8" customFormat="1" ht="13" customHeight="1" thickBot="1" x14ac:dyDescent="0.3">
      <c r="A2" s="387" t="str">
        <f>'Year 1'!A2:H2</f>
        <v xml:space="preserve">PRINCIPAL INVESTIGATOR:  </v>
      </c>
      <c r="B2" s="387"/>
      <c r="C2" s="387"/>
      <c r="D2" s="387"/>
      <c r="E2" s="387"/>
      <c r="F2" s="387"/>
      <c r="G2" s="387"/>
      <c r="H2" s="387"/>
      <c r="I2" s="196">
        <f>'Year 3'!K2+1</f>
        <v>47665</v>
      </c>
      <c r="J2" s="197" t="s">
        <v>110</v>
      </c>
      <c r="K2" s="198">
        <f>EDATE(I2,12)-1</f>
        <v>48029</v>
      </c>
      <c r="L2" s="22"/>
      <c r="M2" s="22"/>
    </row>
    <row r="3" spans="1:19" s="3" customFormat="1" ht="12" customHeight="1" x14ac:dyDescent="0.2">
      <c r="A3" s="366" t="s">
        <v>26</v>
      </c>
      <c r="B3" s="367"/>
      <c r="C3" s="367"/>
      <c r="D3" s="39" t="s">
        <v>5</v>
      </c>
      <c r="E3" s="38" t="s">
        <v>6</v>
      </c>
      <c r="F3" s="357" t="s">
        <v>27</v>
      </c>
      <c r="G3" s="358"/>
      <c r="H3" s="359"/>
      <c r="I3" s="348" t="s">
        <v>87</v>
      </c>
      <c r="J3" s="334" t="s">
        <v>79</v>
      </c>
      <c r="K3" s="334" t="s">
        <v>85</v>
      </c>
      <c r="L3" s="11"/>
      <c r="M3" s="11"/>
    </row>
    <row r="4" spans="1:19" s="1" customFormat="1" ht="19.5" customHeight="1" thickBot="1" x14ac:dyDescent="0.25">
      <c r="A4" s="21"/>
      <c r="B4" s="360" t="s">
        <v>36</v>
      </c>
      <c r="C4" s="361"/>
      <c r="D4" s="52"/>
      <c r="E4" s="53"/>
      <c r="F4" s="54" t="s">
        <v>60</v>
      </c>
      <c r="G4" s="55" t="s">
        <v>61</v>
      </c>
      <c r="H4" s="70" t="s">
        <v>38</v>
      </c>
      <c r="I4" s="349"/>
      <c r="J4" s="335"/>
      <c r="K4" s="335"/>
      <c r="L4" s="5"/>
      <c r="M4" s="5"/>
      <c r="O4" s="106" t="s">
        <v>109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83">
        <f>'Year 1'!B5</f>
        <v>0</v>
      </c>
      <c r="C5" s="383"/>
      <c r="D5" s="85">
        <f>'Year 3'!D5*1.05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113</v>
      </c>
      <c r="M5" s="173"/>
      <c r="N5" s="4"/>
      <c r="O5" s="179" t="s">
        <v>66</v>
      </c>
      <c r="P5" s="180"/>
      <c r="Q5" s="381" t="s">
        <v>79</v>
      </c>
      <c r="R5" s="379" t="s">
        <v>85</v>
      </c>
      <c r="S5" s="5"/>
    </row>
    <row r="6" spans="1:19" s="1" customFormat="1" ht="12" customHeight="1" thickBot="1" x14ac:dyDescent="0.25">
      <c r="A6" s="16" t="s">
        <v>49</v>
      </c>
      <c r="B6" s="383">
        <f>'Year 1'!B6</f>
        <v>0</v>
      </c>
      <c r="C6" s="383"/>
      <c r="D6" s="85">
        <f>'Year 3'!D6*1.05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82"/>
      <c r="R6" s="380"/>
      <c r="S6" s="5"/>
    </row>
    <row r="7" spans="1:19" s="1" customFormat="1" ht="12" customHeight="1" x14ac:dyDescent="0.2">
      <c r="A7" s="16" t="s">
        <v>23</v>
      </c>
      <c r="B7" s="383">
        <f>'Year 1'!B7</f>
        <v>0</v>
      </c>
      <c r="C7" s="383"/>
      <c r="D7" s="85">
        <f>'Year 3'!D7*1.05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3">
        <f>'Year 1'!B8</f>
        <v>0</v>
      </c>
      <c r="C8" s="383"/>
      <c r="D8" s="85">
        <f>'Year 3'!D8*1.05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3">
        <f>'Year 1'!B9</f>
        <v>0</v>
      </c>
      <c r="C9" s="383"/>
      <c r="D9" s="85">
        <f>'Year 3'!D9*1.05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3">
        <f>'Year 1'!B10</f>
        <v>0</v>
      </c>
      <c r="C10" s="383"/>
      <c r="D10" s="85">
        <f>'Year 3'!D10*1.05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62" t="s">
        <v>35</v>
      </c>
      <c r="C11" s="36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3">
        <f>'Year 1'!B12</f>
        <v>0</v>
      </c>
      <c r="C12" s="383"/>
      <c r="D12" s="87">
        <f>'Year 3'!D12*1.05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3">
        <f>'Year 1'!B13</f>
        <v>0</v>
      </c>
      <c r="C13" s="383"/>
      <c r="D13" s="87">
        <f>'Year 3'!D13*1.05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3">
        <f>'Year 1'!B14</f>
        <v>0</v>
      </c>
      <c r="C14" s="383"/>
      <c r="D14" s="87">
        <f>'Year 3'!D14*1.05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112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3">
        <f>'Year 1'!B15</f>
        <v>0</v>
      </c>
      <c r="C15" s="383"/>
      <c r="D15" s="87">
        <f>'Year 3'!D15*1.05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52" t="s">
        <v>20</v>
      </c>
      <c r="B16" s="353"/>
      <c r="C16" s="353"/>
      <c r="D16" s="353"/>
      <c r="E16" s="353"/>
      <c r="F16" s="353"/>
      <c r="G16" s="353"/>
      <c r="H16" s="353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317" t="s">
        <v>7</v>
      </c>
      <c r="B17" s="368"/>
      <c r="C17" s="368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106</v>
      </c>
      <c r="D18" s="268">
        <f>'Year 3'!D18*1.05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100</v>
      </c>
      <c r="D19" s="268">
        <f>'Year 3'!D19*1.05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3'!D20*1.05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103</v>
      </c>
      <c r="D21" s="45"/>
      <c r="E21" s="86">
        <f>'Year 3'!E21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104</v>
      </c>
      <c r="D22" s="45"/>
      <c r="E22" s="86">
        <f>'Year 3'!E22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105</v>
      </c>
      <c r="D23" s="256" t="s">
        <v>125</v>
      </c>
      <c r="E23" s="261">
        <f>'Year 3'!E23</f>
        <v>15</v>
      </c>
      <c r="F23" s="257" t="s">
        <v>126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125</v>
      </c>
      <c r="E24" s="261">
        <f>'Year 3'!E24</f>
        <v>10</v>
      </c>
      <c r="F24" s="257" t="s">
        <v>126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52" t="s">
        <v>93</v>
      </c>
      <c r="B27" s="353"/>
      <c r="C27" s="353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369">
        <f>'Year 3'!A28+0.5%</f>
        <v>0.41299999999999998</v>
      </c>
      <c r="B28" s="370"/>
      <c r="C28" s="371" t="s">
        <v>97</v>
      </c>
      <c r="D28" s="371"/>
      <c r="E28" s="371"/>
      <c r="F28" s="371"/>
      <c r="G28" s="371"/>
      <c r="H28" s="372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45" t="s">
        <v>99</v>
      </c>
      <c r="B29" s="346"/>
      <c r="C29" s="346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73" t="s">
        <v>121</v>
      </c>
      <c r="B30" s="374"/>
      <c r="C30" s="374"/>
      <c r="D30" s="374"/>
      <c r="E30" s="374"/>
      <c r="F30" s="374"/>
      <c r="G30" s="374"/>
      <c r="H30" s="37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122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123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124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76" t="s">
        <v>0</v>
      </c>
      <c r="B34" s="377"/>
      <c r="C34" s="377"/>
      <c r="D34" s="377"/>
      <c r="E34" s="377"/>
      <c r="F34" s="377"/>
      <c r="G34" s="377"/>
      <c r="H34" s="378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317" t="s">
        <v>9</v>
      </c>
      <c r="B35" s="368"/>
      <c r="C35" s="368"/>
      <c r="D35" s="368"/>
      <c r="E35" s="368"/>
      <c r="F35" s="368"/>
      <c r="G35" s="368"/>
      <c r="H35" s="368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8" t="s">
        <v>57</v>
      </c>
      <c r="C36" s="298"/>
      <c r="D36" s="298"/>
      <c r="E36" s="298"/>
      <c r="F36" s="298"/>
      <c r="G36" s="298"/>
      <c r="H36" s="298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75" t="s">
        <v>11</v>
      </c>
      <c r="C37" s="375"/>
      <c r="D37" s="375"/>
      <c r="E37" s="375"/>
      <c r="F37" s="375"/>
      <c r="G37" s="375"/>
      <c r="H37" s="375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45" t="s">
        <v>98</v>
      </c>
      <c r="B38" s="346"/>
      <c r="C38" s="346"/>
      <c r="D38" s="346"/>
      <c r="E38" s="346"/>
      <c r="F38" s="346"/>
      <c r="G38" s="346"/>
      <c r="H38" s="347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306" t="s">
        <v>12</v>
      </c>
      <c r="B39" s="307"/>
      <c r="C39" s="307"/>
      <c r="D39" s="307"/>
      <c r="E39" s="307"/>
      <c r="F39" s="307"/>
      <c r="G39" s="307"/>
      <c r="H39" s="307"/>
      <c r="I39" s="336"/>
      <c r="J39" s="336"/>
      <c r="K39" s="336"/>
      <c r="L39" s="14"/>
      <c r="M39" s="14"/>
    </row>
    <row r="40" spans="1:19" ht="12" hidden="1" customHeight="1" x14ac:dyDescent="0.2">
      <c r="A40" s="17"/>
      <c r="B40" s="298" t="s">
        <v>13</v>
      </c>
      <c r="C40" s="298"/>
      <c r="D40" s="298"/>
      <c r="E40" s="298"/>
      <c r="F40" s="298"/>
      <c r="G40" s="298"/>
      <c r="H40" s="299"/>
      <c r="I40" s="337"/>
      <c r="J40" s="337"/>
      <c r="K40" s="337"/>
      <c r="L40" s="14"/>
      <c r="M40" s="14"/>
    </row>
    <row r="41" spans="1:19" ht="12" hidden="1" customHeight="1" x14ac:dyDescent="0.2">
      <c r="A41" s="20"/>
      <c r="B41" s="296" t="s">
        <v>14</v>
      </c>
      <c r="C41" s="296"/>
      <c r="D41" s="296"/>
      <c r="E41" s="296"/>
      <c r="F41" s="296"/>
      <c r="G41" s="296"/>
      <c r="H41" s="297"/>
      <c r="I41" s="337"/>
      <c r="J41" s="337"/>
      <c r="K41" s="337"/>
      <c r="L41" s="14"/>
      <c r="M41" s="14"/>
    </row>
    <row r="42" spans="1:19" ht="12" hidden="1" customHeight="1" x14ac:dyDescent="0.2">
      <c r="A42" s="17"/>
      <c r="B42" s="298" t="s">
        <v>15</v>
      </c>
      <c r="C42" s="298"/>
      <c r="D42" s="298"/>
      <c r="E42" s="298"/>
      <c r="F42" s="298"/>
      <c r="G42" s="298"/>
      <c r="H42" s="299"/>
      <c r="I42" s="337"/>
      <c r="J42" s="337"/>
      <c r="K42" s="337"/>
      <c r="L42" s="14"/>
      <c r="M42" s="14"/>
    </row>
    <row r="43" spans="1:19" ht="12" hidden="1" customHeight="1" x14ac:dyDescent="0.2">
      <c r="A43" s="17"/>
      <c r="B43" s="298" t="s">
        <v>16</v>
      </c>
      <c r="C43" s="298"/>
      <c r="D43" s="298"/>
      <c r="E43" s="298"/>
      <c r="F43" s="298"/>
      <c r="G43" s="298"/>
      <c r="H43" s="299"/>
      <c r="I43" s="338"/>
      <c r="J43" s="338"/>
      <c r="K43" s="338"/>
      <c r="L43" s="14"/>
      <c r="M43" s="14"/>
    </row>
    <row r="44" spans="1:19" ht="12" hidden="1" customHeight="1" thickBot="1" x14ac:dyDescent="0.25">
      <c r="A44" s="320" t="s">
        <v>28</v>
      </c>
      <c r="B44" s="321"/>
      <c r="C44" s="321"/>
      <c r="D44" s="321"/>
      <c r="E44" s="321"/>
      <c r="F44" s="321"/>
      <c r="G44" s="321"/>
      <c r="H44" s="322"/>
      <c r="I44" s="93"/>
      <c r="J44" s="93"/>
      <c r="K44" s="93"/>
      <c r="L44" s="14"/>
      <c r="M44" s="14"/>
    </row>
    <row r="45" spans="1:19" ht="12" hidden="1" customHeight="1" x14ac:dyDescent="0.2">
      <c r="A45" s="306" t="s">
        <v>31</v>
      </c>
      <c r="B45" s="307"/>
      <c r="C45" s="307"/>
      <c r="D45" s="307"/>
      <c r="E45" s="307"/>
      <c r="F45" s="307"/>
      <c r="G45" s="307"/>
      <c r="H45" s="307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00"/>
      <c r="F46" s="300"/>
      <c r="G46" s="300"/>
      <c r="H46" s="301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00"/>
      <c r="F47" s="300"/>
      <c r="G47" s="300"/>
      <c r="H47" s="301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00"/>
      <c r="F48" s="300"/>
      <c r="G48" s="300"/>
      <c r="H48" s="301"/>
      <c r="I48" s="95"/>
      <c r="J48" s="92"/>
      <c r="K48" s="92"/>
      <c r="L48" s="14"/>
      <c r="M48" s="14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00"/>
      <c r="F49" s="300"/>
      <c r="G49" s="300"/>
      <c r="H49" s="301"/>
      <c r="I49" s="92"/>
      <c r="J49" s="92"/>
      <c r="K49" s="92"/>
      <c r="L49" s="14"/>
      <c r="M49" s="14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00"/>
      <c r="F50" s="300"/>
      <c r="G50" s="300"/>
      <c r="H50" s="301"/>
      <c r="I50" s="92"/>
      <c r="J50" s="92"/>
      <c r="K50" s="92"/>
      <c r="L50" s="14"/>
      <c r="M50" s="14"/>
    </row>
    <row r="51" spans="1:14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4" ht="12" hidden="1" customHeight="1" thickBot="1" x14ac:dyDescent="0.25">
      <c r="A52" s="323" t="s">
        <v>30</v>
      </c>
      <c r="B52" s="324"/>
      <c r="C52" s="324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4" s="3" customFormat="1" ht="12" customHeight="1" x14ac:dyDescent="0.2">
      <c r="A53" s="317" t="s">
        <v>17</v>
      </c>
      <c r="B53" s="318"/>
      <c r="C53" s="318"/>
      <c r="D53" s="318"/>
      <c r="E53" s="318"/>
      <c r="F53" s="318"/>
      <c r="G53" s="318"/>
      <c r="H53" s="319"/>
      <c r="I53" s="34"/>
      <c r="J53" s="34"/>
      <c r="K53" s="34"/>
      <c r="L53" s="11"/>
      <c r="M53" s="11"/>
    </row>
    <row r="54" spans="1:14" ht="12" customHeight="1" x14ac:dyDescent="0.2">
      <c r="A54" s="17"/>
      <c r="B54" s="298" t="s">
        <v>80</v>
      </c>
      <c r="C54" s="298"/>
      <c r="D54" s="298"/>
      <c r="E54" s="298"/>
      <c r="F54" s="298"/>
      <c r="G54" s="298"/>
      <c r="H54" s="298"/>
      <c r="I54" s="221"/>
      <c r="J54" s="221"/>
      <c r="K54" s="221"/>
      <c r="L54" s="14"/>
      <c r="M54" s="14"/>
    </row>
    <row r="55" spans="1:14" ht="12" customHeight="1" x14ac:dyDescent="0.2">
      <c r="A55" s="17"/>
      <c r="B55" s="298" t="s">
        <v>81</v>
      </c>
      <c r="C55" s="298"/>
      <c r="D55" s="298"/>
      <c r="E55" s="298"/>
      <c r="F55" s="298"/>
      <c r="G55" s="298"/>
      <c r="H55" s="298"/>
      <c r="I55" s="221"/>
      <c r="J55" s="221"/>
      <c r="K55" s="221"/>
      <c r="L55" s="14"/>
      <c r="M55" s="14"/>
    </row>
    <row r="56" spans="1:14" ht="12" customHeight="1" x14ac:dyDescent="0.2">
      <c r="A56" s="17"/>
      <c r="B56" s="302" t="s">
        <v>82</v>
      </c>
      <c r="C56" s="302"/>
      <c r="D56" s="302"/>
      <c r="E56" s="302"/>
      <c r="F56" s="302"/>
      <c r="G56" s="302"/>
      <c r="H56" s="302"/>
      <c r="I56" s="224"/>
      <c r="J56" s="224"/>
      <c r="K56" s="224"/>
      <c r="L56" s="14"/>
      <c r="M56" s="14"/>
    </row>
    <row r="57" spans="1:14" ht="12" customHeight="1" x14ac:dyDescent="0.2">
      <c r="A57" s="17"/>
      <c r="B57" s="302" t="s">
        <v>83</v>
      </c>
      <c r="C57" s="302"/>
      <c r="D57" s="302"/>
      <c r="E57" s="302"/>
      <c r="F57" s="302"/>
      <c r="G57" s="302"/>
      <c r="H57" s="302"/>
      <c r="I57" s="224"/>
      <c r="J57" s="224"/>
      <c r="K57" s="224"/>
      <c r="L57" s="14"/>
      <c r="M57" s="14"/>
    </row>
    <row r="58" spans="1:14" ht="12" customHeight="1" x14ac:dyDescent="0.2">
      <c r="A58" s="17"/>
      <c r="B58" s="302" t="s">
        <v>84</v>
      </c>
      <c r="C58" s="302"/>
      <c r="D58" s="302"/>
      <c r="E58" s="302"/>
      <c r="F58" s="302"/>
      <c r="G58" s="302"/>
      <c r="H58" s="302"/>
      <c r="I58" s="224"/>
      <c r="J58" s="224"/>
      <c r="K58" s="224"/>
      <c r="L58" s="14"/>
      <c r="M58" s="14"/>
    </row>
    <row r="59" spans="1:14" ht="12" customHeight="1" x14ac:dyDescent="0.2">
      <c r="A59" s="17"/>
      <c r="B59" s="302" t="s">
        <v>108</v>
      </c>
      <c r="C59" s="302"/>
      <c r="D59" s="302"/>
      <c r="E59" s="302"/>
      <c r="F59" s="302"/>
      <c r="G59" s="302"/>
      <c r="H59" s="302"/>
      <c r="I59" s="201"/>
      <c r="J59" s="224"/>
      <c r="K59" s="224"/>
      <c r="L59" s="7"/>
    </row>
    <row r="60" spans="1:14" ht="12" customHeight="1" x14ac:dyDescent="0.2">
      <c r="A60" s="17"/>
      <c r="B60" s="302" t="s">
        <v>90</v>
      </c>
      <c r="C60" s="302"/>
      <c r="D60" s="302"/>
      <c r="E60" s="302"/>
      <c r="F60" s="302"/>
      <c r="G60" s="302"/>
      <c r="H60" s="302"/>
      <c r="I60" s="201"/>
      <c r="J60" s="224"/>
      <c r="K60" s="224"/>
      <c r="L60" s="18" t="s">
        <v>101</v>
      </c>
      <c r="M60" s="14">
        <f>'Year 3'!M61</f>
        <v>2030</v>
      </c>
      <c r="N60" s="115">
        <f>'Year 3'!N61*1.05</f>
        <v>5786</v>
      </c>
    </row>
    <row r="61" spans="1:14" ht="12" customHeight="1" thickBot="1" x14ac:dyDescent="0.25">
      <c r="A61" s="29"/>
      <c r="B61" s="298" t="s">
        <v>33</v>
      </c>
      <c r="C61" s="298"/>
      <c r="D61" s="298"/>
      <c r="E61" s="298"/>
      <c r="F61" s="298"/>
      <c r="G61" s="298"/>
      <c r="H61" s="298"/>
      <c r="I61" s="225"/>
      <c r="J61" s="225"/>
      <c r="K61" s="225"/>
      <c r="L61" s="18" t="s">
        <v>102</v>
      </c>
      <c r="M61" s="14">
        <f>M60+1</f>
        <v>2031</v>
      </c>
      <c r="N61" s="115">
        <f>N60</f>
        <v>5786</v>
      </c>
    </row>
    <row r="62" spans="1:14" ht="12" customHeight="1" thickBot="1" x14ac:dyDescent="0.25">
      <c r="A62" s="345" t="s">
        <v>19</v>
      </c>
      <c r="B62" s="346"/>
      <c r="C62" s="346"/>
      <c r="D62" s="346"/>
      <c r="E62" s="346"/>
      <c r="F62" s="346"/>
      <c r="G62" s="346"/>
      <c r="H62" s="347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</row>
    <row r="63" spans="1:14" ht="12" customHeight="1" thickBot="1" x14ac:dyDescent="0.25">
      <c r="A63" s="308" t="s">
        <v>18</v>
      </c>
      <c r="B63" s="309"/>
      <c r="C63" s="309"/>
      <c r="D63" s="309"/>
      <c r="E63" s="309"/>
      <c r="F63" s="309"/>
      <c r="G63" s="309"/>
      <c r="H63" s="309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</row>
    <row r="64" spans="1:14" ht="20.25" customHeight="1" x14ac:dyDescent="0.2">
      <c r="A64" s="311" t="s">
        <v>94</v>
      </c>
      <c r="B64" s="312"/>
      <c r="C64" s="313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</row>
    <row r="65" spans="1:13" ht="12" customHeight="1" x14ac:dyDescent="0.2">
      <c r="A65" s="314"/>
      <c r="B65" s="315"/>
      <c r="C65" s="316"/>
      <c r="D65" s="107"/>
      <c r="E65" s="108"/>
      <c r="F65" s="109"/>
      <c r="G65" s="109"/>
      <c r="H65" s="31"/>
      <c r="I65" s="37"/>
      <c r="J65" s="37"/>
      <c r="K65" s="37"/>
      <c r="L65" s="14"/>
      <c r="M65" s="14"/>
    </row>
    <row r="66" spans="1:13" ht="12" customHeight="1" thickBot="1" x14ac:dyDescent="0.25">
      <c r="A66" s="303" t="s">
        <v>95</v>
      </c>
      <c r="B66" s="304"/>
      <c r="C66" s="305"/>
      <c r="D66" s="28" t="s">
        <v>89</v>
      </c>
      <c r="E66" s="124">
        <f>'Year 3'!E66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4"/>
      <c r="M66" s="14"/>
    </row>
    <row r="67" spans="1:13" ht="12" customHeight="1" thickBot="1" x14ac:dyDescent="0.25">
      <c r="A67" s="308" t="s">
        <v>88</v>
      </c>
      <c r="B67" s="309"/>
      <c r="C67" s="309"/>
      <c r="D67" s="309"/>
      <c r="E67" s="309"/>
      <c r="F67" s="309"/>
      <c r="G67" s="309"/>
      <c r="H67" s="309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</row>
    <row r="68" spans="1:13" ht="11.25" customHeight="1" x14ac:dyDescent="0.2">
      <c r="A68" s="325" t="str">
        <f>'Year 1'!A68</f>
        <v>Note:  Permanent Equipment, Participant Support Costs, Subcontracts over $25,000, and Tuition are not included in the base for the indirect cost calculation.</v>
      </c>
      <c r="B68" s="325"/>
      <c r="C68" s="325"/>
      <c r="D68" s="325"/>
      <c r="E68" s="325"/>
      <c r="F68" s="325"/>
      <c r="G68" s="325"/>
      <c r="H68" s="325"/>
      <c r="I68" s="156"/>
      <c r="J68" s="25"/>
      <c r="K68" s="25"/>
    </row>
    <row r="69" spans="1:13" ht="11.25" customHeight="1" x14ac:dyDescent="0.2">
      <c r="A69" s="310"/>
      <c r="B69" s="310"/>
      <c r="C69" s="310"/>
      <c r="D69" s="310"/>
      <c r="E69" s="310"/>
      <c r="F69" s="310"/>
      <c r="G69" s="310"/>
      <c r="H69" s="310"/>
      <c r="I69" s="24"/>
      <c r="J69" s="25"/>
      <c r="K69" s="25"/>
    </row>
    <row r="70" spans="1:13" ht="11.25" customHeight="1" thickBot="1" x14ac:dyDescent="0.25">
      <c r="A70" s="310"/>
      <c r="B70" s="310"/>
      <c r="C70" s="310"/>
      <c r="D70" s="310"/>
      <c r="E70" s="310"/>
      <c r="F70" s="310"/>
      <c r="G70" s="310"/>
      <c r="H70" s="310"/>
      <c r="I70" s="24"/>
      <c r="J70" s="24"/>
      <c r="K70" s="24"/>
    </row>
    <row r="71" spans="1:13" ht="13.9" customHeight="1" x14ac:dyDescent="0.3">
      <c r="A71" s="339" t="s">
        <v>62</v>
      </c>
      <c r="B71" s="340"/>
      <c r="C71" s="340"/>
      <c r="D71" s="340"/>
      <c r="E71" s="340"/>
      <c r="F71" s="340"/>
      <c r="G71" s="340"/>
      <c r="H71" s="341"/>
      <c r="I71" s="342">
        <f>I67</f>
        <v>0</v>
      </c>
      <c r="J71" s="343"/>
      <c r="K71" s="344"/>
      <c r="L71" s="126" t="s">
        <v>91</v>
      </c>
      <c r="M71" s="126"/>
    </row>
    <row r="72" spans="1:13" ht="13.9" customHeight="1" x14ac:dyDescent="0.3">
      <c r="A72" s="290" t="s">
        <v>86</v>
      </c>
      <c r="B72" s="291"/>
      <c r="C72" s="291"/>
      <c r="D72" s="291"/>
      <c r="E72" s="291"/>
      <c r="F72" s="291"/>
      <c r="G72" s="291"/>
      <c r="H72" s="292"/>
      <c r="I72" s="293">
        <f>J67</f>
        <v>0</v>
      </c>
      <c r="J72" s="326"/>
      <c r="K72" s="386"/>
      <c r="L72" s="14"/>
      <c r="M72" s="14"/>
    </row>
    <row r="73" spans="1:13" ht="13.9" customHeight="1" x14ac:dyDescent="0.3">
      <c r="A73" s="290" t="s">
        <v>85</v>
      </c>
      <c r="B73" s="326"/>
      <c r="C73" s="326"/>
      <c r="D73" s="326"/>
      <c r="E73" s="326"/>
      <c r="F73" s="326"/>
      <c r="G73" s="326"/>
      <c r="H73" s="327"/>
      <c r="I73" s="293">
        <f>K67</f>
        <v>0</v>
      </c>
      <c r="J73" s="326"/>
      <c r="K73" s="386"/>
      <c r="L73" s="14"/>
      <c r="M73" s="14"/>
    </row>
    <row r="74" spans="1:13" ht="13.9" customHeight="1" thickBot="1" x14ac:dyDescent="0.35">
      <c r="A74" s="328" t="s">
        <v>63</v>
      </c>
      <c r="B74" s="329"/>
      <c r="C74" s="329"/>
      <c r="D74" s="329"/>
      <c r="E74" s="329"/>
      <c r="F74" s="329"/>
      <c r="G74" s="329"/>
      <c r="H74" s="330"/>
      <c r="I74" s="331">
        <f>SUM(I71:K73)</f>
        <v>0</v>
      </c>
      <c r="J74" s="384"/>
      <c r="K74" s="385"/>
      <c r="L74" s="14"/>
      <c r="M74" s="14"/>
    </row>
    <row r="75" spans="1:13" x14ac:dyDescent="0.2">
      <c r="K75" s="174" t="str">
        <f>'Year 1'!K75</f>
        <v>rev 08.17.26</v>
      </c>
    </row>
    <row r="76" spans="1:13" x14ac:dyDescent="0.2">
      <c r="K76" s="6"/>
    </row>
  </sheetData>
  <sheetProtection sheet="1" objects="1" scenarios="1"/>
  <mergeCells count="74">
    <mergeCell ref="R5:R6"/>
    <mergeCell ref="B6:C6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  <mergeCell ref="B7:C7"/>
    <mergeCell ref="B8:C8"/>
    <mergeCell ref="B9:C9"/>
    <mergeCell ref="B10:C10"/>
    <mergeCell ref="A27:C27"/>
    <mergeCell ref="B11:C11"/>
    <mergeCell ref="B13:C13"/>
    <mergeCell ref="B37:H37"/>
    <mergeCell ref="A39:H39"/>
    <mergeCell ref="B12:C12"/>
    <mergeCell ref="B14:C14"/>
    <mergeCell ref="B15:C15"/>
    <mergeCell ref="A16:H16"/>
    <mergeCell ref="A17:C17"/>
    <mergeCell ref="A34:H34"/>
    <mergeCell ref="A38:H38"/>
    <mergeCell ref="A30:H30"/>
    <mergeCell ref="A28:B28"/>
    <mergeCell ref="C28:H28"/>
    <mergeCell ref="A29:C29"/>
    <mergeCell ref="K39:K43"/>
    <mergeCell ref="B40:H40"/>
    <mergeCell ref="B41:H41"/>
    <mergeCell ref="B42:H42"/>
    <mergeCell ref="B43:H43"/>
    <mergeCell ref="I39:I43"/>
    <mergeCell ref="J39:J43"/>
    <mergeCell ref="B57:H57"/>
    <mergeCell ref="A45:H45"/>
    <mergeCell ref="E46:H46"/>
    <mergeCell ref="E47:H47"/>
    <mergeCell ref="E48:H48"/>
    <mergeCell ref="E49:H49"/>
    <mergeCell ref="E50:H50"/>
    <mergeCell ref="A52:C52"/>
    <mergeCell ref="A53:H53"/>
    <mergeCell ref="B54:H54"/>
    <mergeCell ref="B55:H55"/>
    <mergeCell ref="B56:H56"/>
    <mergeCell ref="A74:H74"/>
    <mergeCell ref="I74:K74"/>
    <mergeCell ref="A44:H44"/>
    <mergeCell ref="A35:H35"/>
    <mergeCell ref="B36:H36"/>
    <mergeCell ref="A71:H71"/>
    <mergeCell ref="I71:K71"/>
    <mergeCell ref="B58:H58"/>
    <mergeCell ref="B60:H60"/>
    <mergeCell ref="B61:H61"/>
    <mergeCell ref="A62:H62"/>
    <mergeCell ref="A63:H63"/>
    <mergeCell ref="A64:C65"/>
    <mergeCell ref="A66:C66"/>
    <mergeCell ref="A67:H67"/>
    <mergeCell ref="A69:H69"/>
    <mergeCell ref="B59:H59"/>
    <mergeCell ref="A68:H68"/>
    <mergeCell ref="A72:H72"/>
    <mergeCell ref="I72:K72"/>
    <mergeCell ref="A73:H73"/>
    <mergeCell ref="I73:K73"/>
    <mergeCell ref="A70:H70"/>
  </mergeCells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76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8" customFormat="1" ht="13" customHeight="1" x14ac:dyDescent="0.25">
      <c r="A1" s="351" t="str">
        <f>'Year 1'!A1:H1</f>
        <v xml:space="preserve">SPONSOR:  Louisiana Board of Regents (FY 26-27) RD ENH - Targeted </v>
      </c>
      <c r="B1" s="351"/>
      <c r="C1" s="351"/>
      <c r="D1" s="351"/>
      <c r="E1" s="351"/>
      <c r="F1" s="351"/>
      <c r="G1" s="351"/>
      <c r="H1" s="351"/>
      <c r="I1" s="117" t="s">
        <v>52</v>
      </c>
      <c r="J1" s="163"/>
      <c r="K1" s="42"/>
      <c r="L1" s="118"/>
      <c r="M1" s="118"/>
    </row>
    <row r="2" spans="1:19" s="8" customFormat="1" ht="13" customHeight="1" thickBot="1" x14ac:dyDescent="0.3">
      <c r="A2" s="387" t="str">
        <f>'Year 1'!A2:H2</f>
        <v xml:space="preserve">PRINCIPAL INVESTIGATOR:  </v>
      </c>
      <c r="B2" s="387"/>
      <c r="C2" s="387"/>
      <c r="D2" s="387"/>
      <c r="E2" s="387"/>
      <c r="F2" s="387"/>
      <c r="G2" s="387"/>
      <c r="H2" s="387"/>
      <c r="I2" s="196">
        <f>'Year 4'!K2+1</f>
        <v>48030</v>
      </c>
      <c r="J2" s="197" t="s">
        <v>110</v>
      </c>
      <c r="K2" s="198">
        <f>I2+364+31</f>
        <v>48425</v>
      </c>
      <c r="L2" s="22"/>
      <c r="M2" s="22"/>
    </row>
    <row r="3" spans="1:19" s="3" customFormat="1" ht="12" customHeight="1" x14ac:dyDescent="0.2">
      <c r="A3" s="366" t="s">
        <v>26</v>
      </c>
      <c r="B3" s="367"/>
      <c r="C3" s="367"/>
      <c r="D3" s="39" t="s">
        <v>5</v>
      </c>
      <c r="E3" s="38" t="s">
        <v>6</v>
      </c>
      <c r="F3" s="357" t="s">
        <v>27</v>
      </c>
      <c r="G3" s="358"/>
      <c r="H3" s="359"/>
      <c r="I3" s="348" t="s">
        <v>87</v>
      </c>
      <c r="J3" s="334" t="s">
        <v>79</v>
      </c>
      <c r="K3" s="334" t="s">
        <v>85</v>
      </c>
      <c r="L3" s="11"/>
      <c r="M3" s="11"/>
    </row>
    <row r="4" spans="1:19" s="1" customFormat="1" ht="19.5" customHeight="1" thickBot="1" x14ac:dyDescent="0.25">
      <c r="A4" s="21"/>
      <c r="B4" s="360" t="s">
        <v>36</v>
      </c>
      <c r="C4" s="361"/>
      <c r="D4" s="52"/>
      <c r="E4" s="53"/>
      <c r="F4" s="54" t="s">
        <v>60</v>
      </c>
      <c r="G4" s="55" t="s">
        <v>61</v>
      </c>
      <c r="H4" s="70" t="s">
        <v>38</v>
      </c>
      <c r="I4" s="349"/>
      <c r="J4" s="335"/>
      <c r="K4" s="335"/>
      <c r="L4" s="5"/>
      <c r="M4" s="5"/>
      <c r="O4" s="106" t="s">
        <v>109</v>
      </c>
      <c r="P4" s="106"/>
      <c r="Q4" s="106"/>
      <c r="R4" s="106"/>
    </row>
    <row r="5" spans="1:19" s="1" customFormat="1" ht="12" customHeight="1" x14ac:dyDescent="0.3">
      <c r="A5" s="48" t="s">
        <v>48</v>
      </c>
      <c r="B5" s="383">
        <f>'Year 1'!B5</f>
        <v>0</v>
      </c>
      <c r="C5" s="383"/>
      <c r="D5" s="85">
        <f>'Year 4'!D5*1.05</f>
        <v>0</v>
      </c>
      <c r="E5" s="88">
        <f t="shared" ref="E5:E10" si="0">D5/9</f>
        <v>0</v>
      </c>
      <c r="F5" s="51"/>
      <c r="G5" s="245"/>
      <c r="H5" s="254"/>
      <c r="I5" s="113">
        <f t="shared" ref="I5:I10" si="1">(E5*H5)</f>
        <v>0</v>
      </c>
      <c r="J5" s="98">
        <f t="shared" ref="J5:J10" si="2">SUM(G5*D5)</f>
        <v>0</v>
      </c>
      <c r="K5" s="98"/>
      <c r="L5" s="126" t="s">
        <v>113</v>
      </c>
      <c r="M5" s="173"/>
      <c r="N5" s="4"/>
      <c r="O5" s="179" t="s">
        <v>66</v>
      </c>
      <c r="P5" s="180"/>
      <c r="Q5" s="381" t="s">
        <v>79</v>
      </c>
      <c r="R5" s="379" t="s">
        <v>85</v>
      </c>
      <c r="S5" s="5"/>
    </row>
    <row r="6" spans="1:19" s="1" customFormat="1" ht="12" customHeight="1" thickBot="1" x14ac:dyDescent="0.25">
      <c r="A6" s="16" t="s">
        <v>49</v>
      </c>
      <c r="B6" s="383">
        <f>'Year 1'!B6</f>
        <v>0</v>
      </c>
      <c r="C6" s="383"/>
      <c r="D6" s="85">
        <f>'Year 4'!D6*1.05</f>
        <v>0</v>
      </c>
      <c r="E6" s="86">
        <f t="shared" si="0"/>
        <v>0</v>
      </c>
      <c r="F6" s="45"/>
      <c r="G6" s="246"/>
      <c r="H6" s="255"/>
      <c r="I6" s="113">
        <f t="shared" si="1"/>
        <v>0</v>
      </c>
      <c r="J6" s="89">
        <f t="shared" si="2"/>
        <v>0</v>
      </c>
      <c r="K6" s="89"/>
      <c r="L6" s="81"/>
      <c r="M6" s="173"/>
      <c r="N6" s="105"/>
      <c r="O6" s="183"/>
      <c r="P6" s="184" t="s">
        <v>78</v>
      </c>
      <c r="Q6" s="382"/>
      <c r="R6" s="380"/>
      <c r="S6" s="5"/>
    </row>
    <row r="7" spans="1:19" s="1" customFormat="1" ht="12" customHeight="1" x14ac:dyDescent="0.2">
      <c r="A7" s="16" t="s">
        <v>23</v>
      </c>
      <c r="B7" s="383">
        <f>'Year 1'!B7</f>
        <v>0</v>
      </c>
      <c r="C7" s="383"/>
      <c r="D7" s="85">
        <f>'Year 4'!D7*1.05</f>
        <v>0</v>
      </c>
      <c r="E7" s="86">
        <f t="shared" si="0"/>
        <v>0</v>
      </c>
      <c r="F7" s="45"/>
      <c r="G7" s="246"/>
      <c r="H7" s="255"/>
      <c r="I7" s="113">
        <f t="shared" si="1"/>
        <v>0</v>
      </c>
      <c r="J7" s="89">
        <f t="shared" si="2"/>
        <v>0</v>
      </c>
      <c r="K7" s="89"/>
      <c r="L7" s="81"/>
      <c r="M7" s="173"/>
      <c r="N7" s="4"/>
      <c r="O7" s="186" t="s">
        <v>67</v>
      </c>
      <c r="P7" s="187">
        <f>I34</f>
        <v>0</v>
      </c>
      <c r="Q7" s="187">
        <f>J34</f>
        <v>0</v>
      </c>
      <c r="R7" s="188">
        <f>K34</f>
        <v>0</v>
      </c>
      <c r="S7" s="5"/>
    </row>
    <row r="8" spans="1:19" s="1" customFormat="1" ht="12" customHeight="1" x14ac:dyDescent="0.2">
      <c r="A8" s="16" t="s">
        <v>24</v>
      </c>
      <c r="B8" s="383">
        <f>'Year 1'!B8</f>
        <v>0</v>
      </c>
      <c r="C8" s="383"/>
      <c r="D8" s="85">
        <f>'Year 4'!D8*1.05</f>
        <v>0</v>
      </c>
      <c r="E8" s="86">
        <f t="shared" si="0"/>
        <v>0</v>
      </c>
      <c r="F8" s="45"/>
      <c r="G8" s="246"/>
      <c r="H8" s="255"/>
      <c r="I8" s="113">
        <f t="shared" si="1"/>
        <v>0</v>
      </c>
      <c r="J8" s="89">
        <f t="shared" si="2"/>
        <v>0</v>
      </c>
      <c r="K8" s="89"/>
      <c r="L8" s="81"/>
      <c r="M8" s="173"/>
      <c r="N8" s="4"/>
      <c r="O8" s="186" t="s">
        <v>68</v>
      </c>
      <c r="P8" s="189">
        <f>I54</f>
        <v>0</v>
      </c>
      <c r="Q8" s="189">
        <f t="shared" ref="Q8:R12" si="3">J54</f>
        <v>0</v>
      </c>
      <c r="R8" s="190">
        <f t="shared" si="3"/>
        <v>0</v>
      </c>
      <c r="S8" s="5"/>
    </row>
    <row r="9" spans="1:19" s="1" customFormat="1" ht="12" customHeight="1" x14ac:dyDescent="0.2">
      <c r="A9" s="16" t="s">
        <v>25</v>
      </c>
      <c r="B9" s="383">
        <f>'Year 1'!B9</f>
        <v>0</v>
      </c>
      <c r="C9" s="383"/>
      <c r="D9" s="85">
        <f>'Year 4'!D9*1.05</f>
        <v>0</v>
      </c>
      <c r="E9" s="86">
        <f t="shared" si="0"/>
        <v>0</v>
      </c>
      <c r="F9" s="45"/>
      <c r="G9" s="246"/>
      <c r="H9" s="255"/>
      <c r="I9" s="113">
        <f t="shared" si="1"/>
        <v>0</v>
      </c>
      <c r="J9" s="89">
        <f t="shared" si="2"/>
        <v>0</v>
      </c>
      <c r="K9" s="89"/>
      <c r="L9" s="81"/>
      <c r="M9" s="173"/>
      <c r="N9" s="4"/>
      <c r="O9" s="186" t="s">
        <v>69</v>
      </c>
      <c r="P9" s="189">
        <f>I55</f>
        <v>0</v>
      </c>
      <c r="Q9" s="189">
        <f t="shared" si="3"/>
        <v>0</v>
      </c>
      <c r="R9" s="190">
        <f t="shared" si="3"/>
        <v>0</v>
      </c>
      <c r="S9" s="5"/>
    </row>
    <row r="10" spans="1:19" s="1" customFormat="1" ht="12" customHeight="1" x14ac:dyDescent="0.2">
      <c r="A10" s="16" t="s">
        <v>29</v>
      </c>
      <c r="B10" s="383">
        <f>'Year 1'!B10</f>
        <v>0</v>
      </c>
      <c r="C10" s="383"/>
      <c r="D10" s="85">
        <f>'Year 4'!D10*1.05</f>
        <v>0</v>
      </c>
      <c r="E10" s="86">
        <f t="shared" si="0"/>
        <v>0</v>
      </c>
      <c r="F10" s="45"/>
      <c r="G10" s="246"/>
      <c r="H10" s="255"/>
      <c r="I10" s="113">
        <f t="shared" si="1"/>
        <v>0</v>
      </c>
      <c r="J10" s="89">
        <f t="shared" si="2"/>
        <v>0</v>
      </c>
      <c r="K10" s="89"/>
      <c r="L10" s="81"/>
      <c r="M10" s="173"/>
      <c r="N10" s="4"/>
      <c r="O10" s="186" t="s">
        <v>70</v>
      </c>
      <c r="P10" s="189">
        <f>I56</f>
        <v>0</v>
      </c>
      <c r="Q10" s="189">
        <f t="shared" si="3"/>
        <v>0</v>
      </c>
      <c r="R10" s="190">
        <f t="shared" si="3"/>
        <v>0</v>
      </c>
      <c r="S10" s="5"/>
    </row>
    <row r="11" spans="1:19" s="1" customFormat="1" ht="12" customHeight="1" thickBot="1" x14ac:dyDescent="0.25">
      <c r="A11" s="21"/>
      <c r="B11" s="362" t="s">
        <v>35</v>
      </c>
      <c r="C11" s="363"/>
      <c r="D11" s="57"/>
      <c r="E11" s="58"/>
      <c r="F11" s="52"/>
      <c r="G11" s="59"/>
      <c r="H11" s="72"/>
      <c r="I11" s="110"/>
      <c r="J11" s="77"/>
      <c r="K11" s="77"/>
      <c r="L11" s="5"/>
      <c r="M11" s="12"/>
      <c r="N11" s="4"/>
      <c r="O11" s="186" t="s">
        <v>71</v>
      </c>
      <c r="P11" s="189">
        <f>I57</f>
        <v>0</v>
      </c>
      <c r="Q11" s="189">
        <f t="shared" si="3"/>
        <v>0</v>
      </c>
      <c r="R11" s="190">
        <f t="shared" si="3"/>
        <v>0</v>
      </c>
      <c r="S11" s="5"/>
    </row>
    <row r="12" spans="1:19" s="1" customFormat="1" ht="12" customHeight="1" x14ac:dyDescent="0.2">
      <c r="A12" s="48" t="s">
        <v>21</v>
      </c>
      <c r="B12" s="383">
        <f>'Year 1'!B12</f>
        <v>0</v>
      </c>
      <c r="C12" s="383"/>
      <c r="D12" s="87">
        <f>'Year 4'!D12*1.05</f>
        <v>0</v>
      </c>
      <c r="E12" s="88">
        <f>D12/12</f>
        <v>0</v>
      </c>
      <c r="F12" s="251"/>
      <c r="G12" s="56"/>
      <c r="H12" s="73"/>
      <c r="I12" s="113">
        <f>D12*F12</f>
        <v>0</v>
      </c>
      <c r="J12" s="90">
        <f>SUM(F12*D12)</f>
        <v>0</v>
      </c>
      <c r="K12" s="90"/>
      <c r="L12" s="5"/>
      <c r="M12" s="12"/>
      <c r="N12" s="4"/>
      <c r="O12" s="186" t="s">
        <v>72</v>
      </c>
      <c r="P12" s="189">
        <f>I58</f>
        <v>0</v>
      </c>
      <c r="Q12" s="189">
        <f t="shared" si="3"/>
        <v>0</v>
      </c>
      <c r="R12" s="190">
        <f t="shared" si="3"/>
        <v>0</v>
      </c>
      <c r="S12" s="5"/>
    </row>
    <row r="13" spans="1:19" s="1" customFormat="1" ht="12" customHeight="1" x14ac:dyDescent="0.2">
      <c r="A13" s="16" t="s">
        <v>22</v>
      </c>
      <c r="B13" s="383">
        <f>'Year 1'!B13</f>
        <v>0</v>
      </c>
      <c r="C13" s="383"/>
      <c r="D13" s="87">
        <f>'Year 4'!D13*1.05</f>
        <v>0</v>
      </c>
      <c r="E13" s="86">
        <f>D13/12</f>
        <v>0</v>
      </c>
      <c r="F13" s="252"/>
      <c r="G13" s="46"/>
      <c r="H13" s="74"/>
      <c r="I13" s="121">
        <f>D13*F13+(D13*G13)+(E13*H13)</f>
        <v>0</v>
      </c>
      <c r="J13" s="90">
        <f>SUM(F13*D13)</f>
        <v>0</v>
      </c>
      <c r="K13" s="90"/>
      <c r="L13" s="5"/>
      <c r="M13" s="12"/>
      <c r="N13" s="4"/>
      <c r="O13" s="186" t="s">
        <v>73</v>
      </c>
      <c r="P13" s="189">
        <f>SUM(I29,I38,I61)</f>
        <v>0</v>
      </c>
      <c r="Q13" s="189">
        <f>SUM(J29,J38,J60,J61)</f>
        <v>0</v>
      </c>
      <c r="R13" s="189">
        <f>SUM(K29,K38,K60,K61)</f>
        <v>0</v>
      </c>
      <c r="S13" s="5"/>
    </row>
    <row r="14" spans="1:19" s="1" customFormat="1" ht="12" customHeight="1" x14ac:dyDescent="0.2">
      <c r="A14" s="16" t="s">
        <v>37</v>
      </c>
      <c r="B14" s="383">
        <f>'Year 1'!B14</f>
        <v>0</v>
      </c>
      <c r="C14" s="383"/>
      <c r="D14" s="87">
        <f>'Year 4'!D14*1.05</f>
        <v>0</v>
      </c>
      <c r="E14" s="86">
        <f>D14/12</f>
        <v>0</v>
      </c>
      <c r="F14" s="252"/>
      <c r="G14" s="46"/>
      <c r="H14" s="74"/>
      <c r="I14" s="121">
        <f>D14*F14+(D14*G14)+(E14*H14)</f>
        <v>0</v>
      </c>
      <c r="J14" s="90">
        <f>SUM(F14*D14)</f>
        <v>0</v>
      </c>
      <c r="K14" s="90"/>
      <c r="L14" s="5"/>
      <c r="M14" s="12"/>
      <c r="N14" s="4"/>
      <c r="O14" s="186" t="s">
        <v>112</v>
      </c>
      <c r="P14" s="194" t="s">
        <v>77</v>
      </c>
      <c r="Q14" s="189">
        <f>J66</f>
        <v>0</v>
      </c>
      <c r="R14" s="190">
        <f>K66</f>
        <v>0</v>
      </c>
      <c r="S14" s="5"/>
    </row>
    <row r="15" spans="1:19" s="1" customFormat="1" ht="12" customHeight="1" thickBot="1" x14ac:dyDescent="0.25">
      <c r="A15" s="29" t="s">
        <v>24</v>
      </c>
      <c r="B15" s="383">
        <f>'Year 1'!B15</f>
        <v>0</v>
      </c>
      <c r="C15" s="383"/>
      <c r="D15" s="87">
        <f>'Year 4'!D15*1.05</f>
        <v>0</v>
      </c>
      <c r="E15" s="134">
        <f>D15/12</f>
        <v>0</v>
      </c>
      <c r="F15" s="253"/>
      <c r="G15" s="135"/>
      <c r="H15" s="136"/>
      <c r="I15" s="128">
        <f>D15*F15+(D15*G15)+(E15*H15)</f>
        <v>0</v>
      </c>
      <c r="J15" s="129">
        <f>SUM(F15*D15)</f>
        <v>0</v>
      </c>
      <c r="K15" s="129"/>
      <c r="L15" s="5"/>
      <c r="M15" s="12"/>
      <c r="N15" s="4"/>
      <c r="O15" s="192" t="s">
        <v>74</v>
      </c>
      <c r="P15" s="195" t="s">
        <v>76</v>
      </c>
      <c r="Q15" s="193">
        <f>J59</f>
        <v>0</v>
      </c>
      <c r="R15" s="193">
        <f>K59</f>
        <v>0</v>
      </c>
      <c r="S15" s="5"/>
    </row>
    <row r="16" spans="1:19" s="1" customFormat="1" ht="12" customHeight="1" thickBot="1" x14ac:dyDescent="0.25">
      <c r="A16" s="352" t="s">
        <v>20</v>
      </c>
      <c r="B16" s="353"/>
      <c r="C16" s="353"/>
      <c r="D16" s="353"/>
      <c r="E16" s="353"/>
      <c r="F16" s="353"/>
      <c r="G16" s="353"/>
      <c r="H16" s="353"/>
      <c r="I16" s="130">
        <f>SUM(I5:I15)</f>
        <v>0</v>
      </c>
      <c r="J16" s="130">
        <f>SUM(J5:J15)</f>
        <v>0</v>
      </c>
      <c r="K16" s="130">
        <f>SUM(K5:K15)</f>
        <v>0</v>
      </c>
      <c r="L16" s="5"/>
      <c r="M16" s="12"/>
      <c r="N16" s="4"/>
      <c r="O16" s="176" t="s">
        <v>75</v>
      </c>
      <c r="P16" s="177">
        <f>SUM(P7:P15)</f>
        <v>0</v>
      </c>
      <c r="Q16" s="177">
        <f>SUM(Q7:Q14)</f>
        <v>0</v>
      </c>
      <c r="R16" s="178">
        <f>SUM(R7:R14)</f>
        <v>0</v>
      </c>
      <c r="S16" s="149">
        <f>SUM(P16:R16)</f>
        <v>0</v>
      </c>
    </row>
    <row r="17" spans="1:20" ht="21.75" customHeight="1" thickBot="1" x14ac:dyDescent="0.25">
      <c r="A17" s="317" t="s">
        <v>7</v>
      </c>
      <c r="B17" s="368"/>
      <c r="C17" s="368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L17" s="14"/>
      <c r="M17" s="14"/>
      <c r="O17" s="82"/>
      <c r="P17" s="82"/>
      <c r="Q17" s="82"/>
      <c r="R17" s="82"/>
    </row>
    <row r="18" spans="1:20" ht="12" customHeight="1" x14ac:dyDescent="0.2">
      <c r="A18" s="18" t="s">
        <v>8</v>
      </c>
      <c r="B18" s="267"/>
      <c r="C18" s="7" t="s">
        <v>106</v>
      </c>
      <c r="D18" s="268">
        <f>'Year 4'!D18*1.05</f>
        <v>0</v>
      </c>
      <c r="E18" s="260">
        <f t="shared" ref="E18:E19" si="4">D18/12</f>
        <v>0</v>
      </c>
      <c r="F18" s="272"/>
      <c r="G18" s="270"/>
      <c r="H18" s="255"/>
      <c r="I18" s="123">
        <f t="shared" ref="I18" si="5">SUM(B18*E18*F18)+(B18*E18*G18)+(B18*E18*H18)</f>
        <v>0</v>
      </c>
      <c r="J18" s="221"/>
      <c r="K18" s="221"/>
      <c r="L18" s="14"/>
      <c r="M18" s="14"/>
      <c r="O18" s="82"/>
      <c r="P18" s="82"/>
      <c r="Q18" s="82"/>
      <c r="R18" s="82"/>
    </row>
    <row r="19" spans="1:20" ht="12" customHeight="1" x14ac:dyDescent="0.2">
      <c r="A19" s="18" t="s">
        <v>8</v>
      </c>
      <c r="B19" s="267"/>
      <c r="C19" s="7" t="s">
        <v>100</v>
      </c>
      <c r="D19" s="268">
        <f>'Year 4'!D19*1.05</f>
        <v>0</v>
      </c>
      <c r="E19" s="260">
        <f t="shared" si="4"/>
        <v>0</v>
      </c>
      <c r="F19" s="272"/>
      <c r="G19" s="270"/>
      <c r="H19" s="255"/>
      <c r="I19" s="123">
        <f t="shared" ref="I19:I26" si="6">SUM(B19*E19*F19)+(B19*E19*G19)+(B19*E19*H19)</f>
        <v>0</v>
      </c>
      <c r="J19" s="221"/>
      <c r="K19" s="221"/>
      <c r="L19" s="14"/>
      <c r="M19" s="14"/>
    </row>
    <row r="20" spans="1:20" ht="12" customHeight="1" x14ac:dyDescent="0.2">
      <c r="A20" s="18" t="s">
        <v>8</v>
      </c>
      <c r="B20" s="267"/>
      <c r="C20" s="7" t="s">
        <v>4</v>
      </c>
      <c r="D20" s="268">
        <f>'Year 4'!D20*1.05</f>
        <v>0</v>
      </c>
      <c r="E20" s="260">
        <f t="shared" ref="E20:E26" si="7">D20/12</f>
        <v>0</v>
      </c>
      <c r="F20" s="272"/>
      <c r="G20" s="270"/>
      <c r="H20" s="255"/>
      <c r="I20" s="123">
        <f t="shared" si="6"/>
        <v>0</v>
      </c>
      <c r="J20" s="221"/>
      <c r="K20" s="221"/>
      <c r="L20" s="14"/>
      <c r="M20" s="14"/>
    </row>
    <row r="21" spans="1:20" s="1" customFormat="1" ht="12" customHeight="1" x14ac:dyDescent="0.2">
      <c r="A21" s="18" t="s">
        <v>8</v>
      </c>
      <c r="B21" s="219"/>
      <c r="C21" s="7" t="s">
        <v>103</v>
      </c>
      <c r="D21" s="45"/>
      <c r="E21" s="86">
        <f>'Year 4'!E21</f>
        <v>2000</v>
      </c>
      <c r="F21" s="45"/>
      <c r="G21" s="205">
        <v>10</v>
      </c>
      <c r="H21" s="205">
        <v>0</v>
      </c>
      <c r="I21" s="91">
        <f>SUM(B21*E21*F21)+(B21*E21*G21)+(B21*E21*H21)</f>
        <v>0</v>
      </c>
      <c r="J21" s="222"/>
      <c r="K21" s="222"/>
      <c r="L21" s="5"/>
      <c r="M21" s="5"/>
    </row>
    <row r="22" spans="1:20" s="1" customFormat="1" ht="12" customHeight="1" x14ac:dyDescent="0.2">
      <c r="A22" s="18" t="s">
        <v>8</v>
      </c>
      <c r="B22" s="219"/>
      <c r="C22" s="7" t="s">
        <v>104</v>
      </c>
      <c r="D22" s="45"/>
      <c r="E22" s="86">
        <f>'Year 4'!E22</f>
        <v>1150</v>
      </c>
      <c r="F22" s="45"/>
      <c r="G22" s="205">
        <v>10</v>
      </c>
      <c r="H22" s="205">
        <v>0</v>
      </c>
      <c r="I22" s="91">
        <f t="shared" ref="I22" si="8">SUM(B22*E22*F22)+(B22*E22*G22)+(B22*E22*H22)</f>
        <v>0</v>
      </c>
      <c r="J22" s="222"/>
      <c r="K22" s="222"/>
      <c r="L22" s="5"/>
      <c r="M22" s="5"/>
    </row>
    <row r="23" spans="1:20" s="1" customFormat="1" ht="12" customHeight="1" x14ac:dyDescent="0.2">
      <c r="A23" s="18" t="s">
        <v>8</v>
      </c>
      <c r="B23" s="219"/>
      <c r="C23" s="7" t="s">
        <v>105</v>
      </c>
      <c r="D23" s="256" t="s">
        <v>125</v>
      </c>
      <c r="E23" s="261">
        <f>'Year 4'!E23</f>
        <v>15</v>
      </c>
      <c r="F23" s="257" t="s">
        <v>126</v>
      </c>
      <c r="G23" s="220"/>
      <c r="H23" s="218"/>
      <c r="I23" s="262">
        <f>B23*(E23*G23*H23)</f>
        <v>0</v>
      </c>
      <c r="J23" s="222"/>
      <c r="K23" s="222"/>
      <c r="L23" s="5"/>
      <c r="M23" s="5"/>
    </row>
    <row r="24" spans="1:20" s="1" customFormat="1" ht="12" customHeight="1" x14ac:dyDescent="0.2">
      <c r="A24" s="18" t="s">
        <v>8</v>
      </c>
      <c r="B24" s="219"/>
      <c r="C24" s="7" t="s">
        <v>3</v>
      </c>
      <c r="D24" s="256" t="s">
        <v>125</v>
      </c>
      <c r="E24" s="261">
        <f>'Year 4'!E24</f>
        <v>10</v>
      </c>
      <c r="F24" s="257" t="s">
        <v>126</v>
      </c>
      <c r="G24" s="220"/>
      <c r="H24" s="218"/>
      <c r="I24" s="258">
        <f>B24*(E24*G24*H24)</f>
        <v>0</v>
      </c>
      <c r="J24" s="222"/>
      <c r="K24" s="222"/>
      <c r="L24" s="5"/>
      <c r="M24" s="5"/>
    </row>
    <row r="25" spans="1:20" s="1" customFormat="1" ht="12" customHeight="1" x14ac:dyDescent="0.2">
      <c r="A25" s="18" t="s">
        <v>8</v>
      </c>
      <c r="B25" s="267"/>
      <c r="C25" s="7" t="s">
        <v>54</v>
      </c>
      <c r="D25" s="249"/>
      <c r="E25" s="261">
        <f t="shared" si="7"/>
        <v>0</v>
      </c>
      <c r="F25" s="272"/>
      <c r="G25" s="273"/>
      <c r="H25" s="281"/>
      <c r="I25" s="123">
        <f t="shared" si="6"/>
        <v>0</v>
      </c>
      <c r="J25" s="222"/>
      <c r="K25" s="222"/>
      <c r="L25" s="5"/>
      <c r="M25" s="5"/>
    </row>
    <row r="26" spans="1:20" s="1" customFormat="1" ht="12" customHeight="1" thickBot="1" x14ac:dyDescent="0.25">
      <c r="A26" s="140" t="s">
        <v>8</v>
      </c>
      <c r="B26" s="275"/>
      <c r="C26" s="141" t="s">
        <v>55</v>
      </c>
      <c r="D26" s="282"/>
      <c r="E26" s="283">
        <f t="shared" si="7"/>
        <v>0</v>
      </c>
      <c r="F26" s="284"/>
      <c r="G26" s="127"/>
      <c r="H26" s="285"/>
      <c r="I26" s="142">
        <f t="shared" si="6"/>
        <v>0</v>
      </c>
      <c r="J26" s="223"/>
      <c r="K26" s="223"/>
      <c r="L26" s="5"/>
      <c r="M26" s="5"/>
    </row>
    <row r="27" spans="1:20" s="1" customFormat="1" ht="12" customHeight="1" thickBot="1" x14ac:dyDescent="0.25">
      <c r="A27" s="352" t="s">
        <v>93</v>
      </c>
      <c r="B27" s="353"/>
      <c r="C27" s="353"/>
      <c r="D27" s="147"/>
      <c r="E27" s="147"/>
      <c r="F27" s="147"/>
      <c r="G27" s="147"/>
      <c r="H27" s="147"/>
      <c r="I27" s="148">
        <f>SUM(I17:I26)</f>
        <v>0</v>
      </c>
      <c r="J27" s="148">
        <f>SUM(J17:J26)</f>
        <v>0</v>
      </c>
      <c r="K27" s="148">
        <f>SUM(K17:K26)</f>
        <v>0</v>
      </c>
      <c r="L27" s="5"/>
      <c r="M27" s="5"/>
    </row>
    <row r="28" spans="1:20" ht="12" customHeight="1" thickBot="1" x14ac:dyDescent="0.25">
      <c r="A28" s="369">
        <f>'Year 4'!A28+0.5%</f>
        <v>0.41799999999999998</v>
      </c>
      <c r="B28" s="370"/>
      <c r="C28" s="371" t="s">
        <v>97</v>
      </c>
      <c r="D28" s="371"/>
      <c r="E28" s="371"/>
      <c r="F28" s="371"/>
      <c r="G28" s="371"/>
      <c r="H28" s="372"/>
      <c r="I28" s="148">
        <f>(((I16+I18+I19+I20+I25)*A28))</f>
        <v>0</v>
      </c>
      <c r="J28" s="148">
        <f>(((J16+J18+J19+J20+J25)*A28))</f>
        <v>0</v>
      </c>
      <c r="K28" s="148">
        <f>(((K16+K18+K19+K20+K25)*A28))</f>
        <v>0</v>
      </c>
      <c r="L28" s="14"/>
      <c r="M28" s="14"/>
    </row>
    <row r="29" spans="1:20" ht="12" customHeight="1" thickBot="1" x14ac:dyDescent="0.25">
      <c r="A29" s="345" t="s">
        <v>99</v>
      </c>
      <c r="B29" s="346"/>
      <c r="C29" s="346"/>
      <c r="D29" s="159"/>
      <c r="E29" s="159"/>
      <c r="F29" s="159"/>
      <c r="G29" s="159"/>
      <c r="H29" s="159"/>
      <c r="I29" s="160">
        <f>I28+I27+I16</f>
        <v>0</v>
      </c>
      <c r="J29" s="160">
        <f>J28+J27+J16</f>
        <v>0</v>
      </c>
      <c r="K29" s="160">
        <f>K28+K27+K16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73" t="s">
        <v>121</v>
      </c>
      <c r="B30" s="374"/>
      <c r="C30" s="374"/>
      <c r="D30" s="374"/>
      <c r="E30" s="374"/>
      <c r="F30" s="374"/>
      <c r="G30" s="374"/>
      <c r="H30" s="374"/>
      <c r="I30" s="226"/>
      <c r="J30" s="226"/>
      <c r="K30" s="227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122</v>
      </c>
      <c r="C31" s="230"/>
      <c r="D31" s="7"/>
      <c r="E31" s="44"/>
      <c r="F31" s="244"/>
      <c r="G31" s="244"/>
      <c r="H31" s="244"/>
      <c r="I31" s="232"/>
      <c r="J31" s="233"/>
      <c r="K31" s="234"/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123</v>
      </c>
      <c r="C32" s="230"/>
      <c r="D32" s="7"/>
      <c r="E32" s="44"/>
      <c r="F32" s="244"/>
      <c r="G32" s="244"/>
      <c r="H32" s="244"/>
      <c r="I32" s="236"/>
      <c r="J32" s="221"/>
      <c r="K32" s="237"/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124</v>
      </c>
      <c r="C33" s="230"/>
      <c r="D33" s="7"/>
      <c r="E33" s="44"/>
      <c r="F33" s="244"/>
      <c r="G33" s="244"/>
      <c r="H33" s="244"/>
      <c r="I33" s="238"/>
      <c r="J33" s="239"/>
      <c r="K33" s="240"/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76" t="s">
        <v>0</v>
      </c>
      <c r="B34" s="377"/>
      <c r="C34" s="377"/>
      <c r="D34" s="377"/>
      <c r="E34" s="377"/>
      <c r="F34" s="377"/>
      <c r="G34" s="377"/>
      <c r="H34" s="378"/>
      <c r="I34" s="241">
        <f>SUM(I31:I33)</f>
        <v>0</v>
      </c>
      <c r="J34" s="241">
        <f>SUM(J31:J33)</f>
        <v>0</v>
      </c>
      <c r="K34" s="241">
        <f>SUM(K31:K33)</f>
        <v>0</v>
      </c>
      <c r="L34" s="5"/>
      <c r="M34" s="5"/>
    </row>
    <row r="35" spans="1:19" ht="12" customHeight="1" x14ac:dyDescent="0.2">
      <c r="A35" s="317" t="s">
        <v>9</v>
      </c>
      <c r="B35" s="368"/>
      <c r="C35" s="368"/>
      <c r="D35" s="368"/>
      <c r="E35" s="368"/>
      <c r="F35" s="368"/>
      <c r="G35" s="368"/>
      <c r="H35" s="368"/>
      <c r="I35" s="35"/>
      <c r="J35" s="35"/>
      <c r="K35" s="35"/>
      <c r="L35" s="14"/>
      <c r="M35" s="14"/>
    </row>
    <row r="36" spans="1:19" s="1" customFormat="1" ht="12" customHeight="1" x14ac:dyDescent="0.2">
      <c r="A36" s="19"/>
      <c r="B36" s="298" t="s">
        <v>57</v>
      </c>
      <c r="C36" s="298"/>
      <c r="D36" s="298"/>
      <c r="E36" s="298"/>
      <c r="F36" s="298"/>
      <c r="G36" s="298"/>
      <c r="H36" s="298"/>
      <c r="I36" s="222"/>
      <c r="J36" s="222"/>
      <c r="K36" s="222"/>
      <c r="L36" s="5"/>
      <c r="M36" s="5"/>
    </row>
    <row r="37" spans="1:19" s="1" customFormat="1" ht="12" customHeight="1" thickBot="1" x14ac:dyDescent="0.25">
      <c r="A37" s="165"/>
      <c r="B37" s="375" t="s">
        <v>11</v>
      </c>
      <c r="C37" s="375"/>
      <c r="D37" s="375"/>
      <c r="E37" s="375"/>
      <c r="F37" s="375"/>
      <c r="G37" s="375"/>
      <c r="H37" s="375"/>
      <c r="I37" s="223"/>
      <c r="J37" s="223"/>
      <c r="K37" s="223"/>
      <c r="L37" s="5"/>
      <c r="M37" s="5"/>
    </row>
    <row r="38" spans="1:19" s="1" customFormat="1" ht="12" customHeight="1" thickBot="1" x14ac:dyDescent="0.25">
      <c r="A38" s="345" t="s">
        <v>98</v>
      </c>
      <c r="B38" s="346"/>
      <c r="C38" s="346"/>
      <c r="D38" s="346"/>
      <c r="E38" s="346"/>
      <c r="F38" s="346"/>
      <c r="G38" s="346"/>
      <c r="H38" s="347"/>
      <c r="I38" s="155">
        <f>SUM(I36:I37)</f>
        <v>0</v>
      </c>
      <c r="J38" s="155">
        <f>SUM(J36:J37)</f>
        <v>0</v>
      </c>
      <c r="K38" s="155">
        <f>SUM(K36:K37)</f>
        <v>0</v>
      </c>
      <c r="L38" s="5"/>
      <c r="M38" s="5"/>
    </row>
    <row r="39" spans="1:19" ht="12" hidden="1" customHeight="1" x14ac:dyDescent="0.2">
      <c r="A39" s="306" t="s">
        <v>12</v>
      </c>
      <c r="B39" s="307"/>
      <c r="C39" s="307"/>
      <c r="D39" s="307"/>
      <c r="E39" s="307"/>
      <c r="F39" s="307"/>
      <c r="G39" s="307"/>
      <c r="H39" s="307"/>
      <c r="I39" s="336"/>
      <c r="J39" s="336"/>
      <c r="K39" s="336"/>
      <c r="L39" s="14"/>
      <c r="M39" s="14"/>
    </row>
    <row r="40" spans="1:19" ht="12" hidden="1" customHeight="1" x14ac:dyDescent="0.2">
      <c r="A40" s="17"/>
      <c r="B40" s="298" t="s">
        <v>13</v>
      </c>
      <c r="C40" s="298"/>
      <c r="D40" s="298"/>
      <c r="E40" s="298"/>
      <c r="F40" s="298"/>
      <c r="G40" s="298"/>
      <c r="H40" s="299"/>
      <c r="I40" s="337"/>
      <c r="J40" s="337"/>
      <c r="K40" s="337"/>
      <c r="L40" s="14"/>
      <c r="M40" s="14"/>
    </row>
    <row r="41" spans="1:19" ht="12" hidden="1" customHeight="1" x14ac:dyDescent="0.2">
      <c r="A41" s="20"/>
      <c r="B41" s="296" t="s">
        <v>14</v>
      </c>
      <c r="C41" s="296"/>
      <c r="D41" s="296"/>
      <c r="E41" s="296"/>
      <c r="F41" s="296"/>
      <c r="G41" s="296"/>
      <c r="H41" s="297"/>
      <c r="I41" s="337"/>
      <c r="J41" s="337"/>
      <c r="K41" s="337"/>
      <c r="L41" s="14"/>
      <c r="M41" s="14"/>
    </row>
    <row r="42" spans="1:19" ht="12" hidden="1" customHeight="1" x14ac:dyDescent="0.2">
      <c r="A42" s="17"/>
      <c r="B42" s="298" t="s">
        <v>15</v>
      </c>
      <c r="C42" s="298"/>
      <c r="D42" s="298"/>
      <c r="E42" s="298"/>
      <c r="F42" s="298"/>
      <c r="G42" s="298"/>
      <c r="H42" s="299"/>
      <c r="I42" s="337"/>
      <c r="J42" s="337"/>
      <c r="K42" s="337"/>
      <c r="L42" s="14"/>
      <c r="M42" s="14"/>
    </row>
    <row r="43" spans="1:19" ht="12" hidden="1" customHeight="1" x14ac:dyDescent="0.2">
      <c r="A43" s="17"/>
      <c r="B43" s="298" t="s">
        <v>16</v>
      </c>
      <c r="C43" s="298"/>
      <c r="D43" s="298"/>
      <c r="E43" s="298"/>
      <c r="F43" s="298"/>
      <c r="G43" s="298"/>
      <c r="H43" s="299"/>
      <c r="I43" s="338"/>
      <c r="J43" s="338"/>
      <c r="K43" s="338"/>
      <c r="L43" s="14"/>
      <c r="M43" s="14"/>
    </row>
    <row r="44" spans="1:19" ht="12" hidden="1" customHeight="1" thickBot="1" x14ac:dyDescent="0.25">
      <c r="A44" s="320" t="s">
        <v>28</v>
      </c>
      <c r="B44" s="321"/>
      <c r="C44" s="321"/>
      <c r="D44" s="321"/>
      <c r="E44" s="321"/>
      <c r="F44" s="321"/>
      <c r="G44" s="321"/>
      <c r="H44" s="322"/>
      <c r="I44" s="93"/>
      <c r="J44" s="93"/>
      <c r="K44" s="93"/>
      <c r="L44" s="14"/>
      <c r="M44" s="14"/>
    </row>
    <row r="45" spans="1:19" ht="12" hidden="1" customHeight="1" x14ac:dyDescent="0.2">
      <c r="A45" s="306" t="s">
        <v>31</v>
      </c>
      <c r="B45" s="307"/>
      <c r="C45" s="307"/>
      <c r="D45" s="307"/>
      <c r="E45" s="307"/>
      <c r="F45" s="307"/>
      <c r="G45" s="307"/>
      <c r="H45" s="307"/>
      <c r="I45" s="35"/>
      <c r="J45" s="35"/>
      <c r="K45" s="35"/>
      <c r="L45" s="14"/>
      <c r="M45" s="14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00"/>
      <c r="F46" s="300"/>
      <c r="G46" s="300"/>
      <c r="H46" s="301"/>
      <c r="I46" s="94"/>
      <c r="J46" s="92"/>
      <c r="K46" s="92"/>
      <c r="L46" s="14"/>
      <c r="M46" s="14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00"/>
      <c r="F47" s="300"/>
      <c r="G47" s="300"/>
      <c r="H47" s="301"/>
      <c r="I47" s="92"/>
      <c r="J47" s="92"/>
      <c r="K47" s="92"/>
      <c r="L47" s="14"/>
      <c r="M47" s="14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00"/>
      <c r="F48" s="300"/>
      <c r="G48" s="300"/>
      <c r="H48" s="301"/>
      <c r="I48" s="95"/>
      <c r="J48" s="92"/>
      <c r="K48" s="92"/>
      <c r="L48" s="14"/>
      <c r="M48" s="14"/>
    </row>
    <row r="49" spans="1:15" ht="12" hidden="1" customHeight="1" x14ac:dyDescent="0.2">
      <c r="A49" s="19"/>
      <c r="B49" s="7" t="s">
        <v>44</v>
      </c>
      <c r="C49" s="12"/>
      <c r="D49" s="44" t="s">
        <v>32</v>
      </c>
      <c r="E49" s="300"/>
      <c r="F49" s="300"/>
      <c r="G49" s="300"/>
      <c r="H49" s="301"/>
      <c r="I49" s="92"/>
      <c r="J49" s="92"/>
      <c r="K49" s="92"/>
      <c r="L49" s="14"/>
      <c r="M49" s="14"/>
    </row>
    <row r="50" spans="1:15" ht="12" hidden="1" customHeight="1" x14ac:dyDescent="0.2">
      <c r="A50" s="19"/>
      <c r="B50" s="7" t="s">
        <v>45</v>
      </c>
      <c r="C50" s="12"/>
      <c r="D50" s="44" t="s">
        <v>32</v>
      </c>
      <c r="E50" s="300"/>
      <c r="F50" s="300"/>
      <c r="G50" s="300"/>
      <c r="H50" s="301"/>
      <c r="I50" s="92"/>
      <c r="J50" s="92"/>
      <c r="K50" s="92"/>
      <c r="L50" s="14"/>
      <c r="M50" s="14"/>
    </row>
    <row r="51" spans="1:15" ht="12" hidden="1" customHeight="1" x14ac:dyDescent="0.2">
      <c r="A51" s="80"/>
      <c r="B51" s="78" t="s">
        <v>46</v>
      </c>
      <c r="C51" s="79"/>
      <c r="D51" s="79"/>
      <c r="E51" s="79"/>
      <c r="F51" s="79"/>
      <c r="G51" s="79"/>
      <c r="H51" s="79"/>
      <c r="I51" s="96"/>
      <c r="J51" s="96"/>
      <c r="K51" s="96"/>
      <c r="L51" s="14"/>
      <c r="M51" s="14"/>
    </row>
    <row r="52" spans="1:15" ht="12" hidden="1" customHeight="1" thickBot="1" x14ac:dyDescent="0.25">
      <c r="A52" s="323" t="s">
        <v>30</v>
      </c>
      <c r="B52" s="324"/>
      <c r="C52" s="324"/>
      <c r="D52" s="43"/>
      <c r="E52" s="43"/>
      <c r="F52" s="43"/>
      <c r="G52" s="43"/>
      <c r="H52" s="43"/>
      <c r="I52" s="97">
        <f>SUM(I46:I51)</f>
        <v>0</v>
      </c>
      <c r="J52" s="97">
        <f>SUM(J46:J51)</f>
        <v>0</v>
      </c>
      <c r="K52" s="97">
        <f>SUM(K46:K51)</f>
        <v>0</v>
      </c>
      <c r="L52" s="14"/>
      <c r="M52" s="14"/>
    </row>
    <row r="53" spans="1:15" s="3" customFormat="1" ht="12" customHeight="1" x14ac:dyDescent="0.2">
      <c r="A53" s="317" t="s">
        <v>17</v>
      </c>
      <c r="B53" s="318"/>
      <c r="C53" s="318"/>
      <c r="D53" s="318"/>
      <c r="E53" s="318"/>
      <c r="F53" s="318"/>
      <c r="G53" s="318"/>
      <c r="H53" s="319"/>
      <c r="I53" s="34"/>
      <c r="J53" s="34"/>
      <c r="K53" s="34"/>
      <c r="L53" s="11"/>
      <c r="M53" s="11"/>
    </row>
    <row r="54" spans="1:15" ht="12" customHeight="1" x14ac:dyDescent="0.2">
      <c r="A54" s="17"/>
      <c r="B54" s="298" t="s">
        <v>80</v>
      </c>
      <c r="C54" s="298"/>
      <c r="D54" s="298"/>
      <c r="E54" s="298"/>
      <c r="F54" s="298"/>
      <c r="G54" s="298"/>
      <c r="H54" s="298"/>
      <c r="I54" s="221"/>
      <c r="J54" s="221"/>
      <c r="K54" s="221"/>
      <c r="L54" s="14"/>
      <c r="M54" s="14"/>
    </row>
    <row r="55" spans="1:15" ht="12" customHeight="1" x14ac:dyDescent="0.2">
      <c r="A55" s="17"/>
      <c r="B55" s="298" t="s">
        <v>81</v>
      </c>
      <c r="C55" s="298"/>
      <c r="D55" s="298"/>
      <c r="E55" s="298"/>
      <c r="F55" s="298"/>
      <c r="G55" s="298"/>
      <c r="H55" s="298"/>
      <c r="I55" s="221"/>
      <c r="J55" s="221"/>
      <c r="K55" s="221"/>
      <c r="L55" s="14"/>
      <c r="M55" s="14"/>
    </row>
    <row r="56" spans="1:15" ht="12" customHeight="1" x14ac:dyDescent="0.2">
      <c r="A56" s="17"/>
      <c r="B56" s="302" t="s">
        <v>82</v>
      </c>
      <c r="C56" s="302"/>
      <c r="D56" s="302"/>
      <c r="E56" s="302"/>
      <c r="F56" s="302"/>
      <c r="G56" s="302"/>
      <c r="H56" s="302"/>
      <c r="I56" s="224"/>
      <c r="J56" s="224"/>
      <c r="K56" s="224"/>
      <c r="L56" s="14"/>
      <c r="M56" s="14"/>
    </row>
    <row r="57" spans="1:15" ht="12" customHeight="1" x14ac:dyDescent="0.2">
      <c r="A57" s="17"/>
      <c r="B57" s="302" t="s">
        <v>83</v>
      </c>
      <c r="C57" s="302"/>
      <c r="D57" s="302"/>
      <c r="E57" s="302"/>
      <c r="F57" s="302"/>
      <c r="G57" s="302"/>
      <c r="H57" s="302"/>
      <c r="I57" s="224"/>
      <c r="J57" s="224"/>
      <c r="K57" s="224"/>
      <c r="L57" s="14"/>
      <c r="M57" s="14"/>
    </row>
    <row r="58" spans="1:15" ht="12" customHeight="1" x14ac:dyDescent="0.2">
      <c r="A58" s="17"/>
      <c r="B58" s="302" t="s">
        <v>84</v>
      </c>
      <c r="C58" s="302"/>
      <c r="D58" s="302"/>
      <c r="E58" s="302"/>
      <c r="F58" s="302"/>
      <c r="G58" s="302"/>
      <c r="H58" s="302"/>
      <c r="I58" s="224"/>
      <c r="J58" s="224"/>
      <c r="K58" s="224"/>
      <c r="L58" s="14"/>
      <c r="M58" s="14"/>
    </row>
    <row r="59" spans="1:15" ht="12" customHeight="1" x14ac:dyDescent="0.2">
      <c r="A59" s="17"/>
      <c r="B59" s="302" t="s">
        <v>108</v>
      </c>
      <c r="C59" s="302"/>
      <c r="D59" s="302"/>
      <c r="E59" s="302"/>
      <c r="F59" s="302"/>
      <c r="G59" s="302"/>
      <c r="H59" s="302"/>
      <c r="I59" s="201"/>
      <c r="J59" s="224"/>
      <c r="K59" s="224"/>
      <c r="L59" s="7"/>
    </row>
    <row r="60" spans="1:15" ht="12" customHeight="1" x14ac:dyDescent="0.2">
      <c r="A60" s="17"/>
      <c r="B60" s="302" t="s">
        <v>90</v>
      </c>
      <c r="C60" s="302"/>
      <c r="D60" s="302"/>
      <c r="E60" s="302"/>
      <c r="F60" s="302"/>
      <c r="G60" s="302"/>
      <c r="H60" s="302"/>
      <c r="I60" s="201"/>
      <c r="J60" s="224"/>
      <c r="K60" s="224"/>
      <c r="L60" s="18" t="s">
        <v>101</v>
      </c>
      <c r="M60" s="14">
        <f>'Year 4'!M61</f>
        <v>2031</v>
      </c>
      <c r="N60" s="115">
        <f>'Year 4'!N61*1.05</f>
        <v>6075</v>
      </c>
    </row>
    <row r="61" spans="1:15" ht="12" customHeight="1" thickBot="1" x14ac:dyDescent="0.25">
      <c r="A61" s="29"/>
      <c r="B61" s="298" t="s">
        <v>33</v>
      </c>
      <c r="C61" s="298"/>
      <c r="D61" s="298"/>
      <c r="E61" s="298"/>
      <c r="F61" s="298"/>
      <c r="G61" s="298"/>
      <c r="H61" s="298"/>
      <c r="I61" s="225"/>
      <c r="J61" s="225"/>
      <c r="K61" s="225"/>
      <c r="L61" s="18" t="s">
        <v>102</v>
      </c>
      <c r="M61" s="14">
        <f>M60+1</f>
        <v>2032</v>
      </c>
      <c r="N61" s="115">
        <f>N60</f>
        <v>6075</v>
      </c>
    </row>
    <row r="62" spans="1:15" ht="12" customHeight="1" thickBot="1" x14ac:dyDescent="0.25">
      <c r="A62" s="345" t="s">
        <v>19</v>
      </c>
      <c r="B62" s="346"/>
      <c r="C62" s="346"/>
      <c r="D62" s="346"/>
      <c r="E62" s="346"/>
      <c r="F62" s="346"/>
      <c r="G62" s="346"/>
      <c r="H62" s="347"/>
      <c r="I62" s="150">
        <f>SUM(I54:I61)</f>
        <v>0</v>
      </c>
      <c r="J62" s="150">
        <f>SUM(J54:J61)</f>
        <v>0</v>
      </c>
      <c r="K62" s="150">
        <f>SUM(K54:K61)</f>
        <v>0</v>
      </c>
      <c r="L62" s="14"/>
      <c r="M62" s="14"/>
      <c r="O62" s="114"/>
    </row>
    <row r="63" spans="1:15" ht="12" customHeight="1" thickBot="1" x14ac:dyDescent="0.25">
      <c r="A63" s="308" t="s">
        <v>18</v>
      </c>
      <c r="B63" s="309"/>
      <c r="C63" s="309"/>
      <c r="D63" s="309"/>
      <c r="E63" s="309"/>
      <c r="F63" s="309"/>
      <c r="G63" s="309"/>
      <c r="H63" s="309"/>
      <c r="I63" s="152">
        <f>SUM(I29+I34+I38+I62)</f>
        <v>0</v>
      </c>
      <c r="J63" s="152">
        <f>SUM(J29+J34+J38+J62)</f>
        <v>0</v>
      </c>
      <c r="K63" s="152">
        <f>SUM(K29+K34+K38+K62)</f>
        <v>0</v>
      </c>
      <c r="L63" s="14"/>
      <c r="M63" s="14"/>
      <c r="O63" s="114"/>
    </row>
    <row r="64" spans="1:15" ht="20.25" customHeight="1" x14ac:dyDescent="0.2">
      <c r="A64" s="311" t="s">
        <v>94</v>
      </c>
      <c r="B64" s="312"/>
      <c r="C64" s="313"/>
      <c r="D64" s="26"/>
      <c r="E64" s="27" t="s">
        <v>1</v>
      </c>
      <c r="F64" s="62" t="s">
        <v>64</v>
      </c>
      <c r="G64" s="15" t="s">
        <v>2</v>
      </c>
      <c r="H64" s="30"/>
      <c r="I64" s="36"/>
      <c r="J64" s="36"/>
      <c r="K64" s="36"/>
      <c r="L64" s="14"/>
      <c r="M64" s="14"/>
      <c r="O64" s="114"/>
    </row>
    <row r="65" spans="1:15" ht="12" customHeight="1" x14ac:dyDescent="0.2">
      <c r="A65" s="314"/>
      <c r="B65" s="315"/>
      <c r="C65" s="316"/>
      <c r="D65" s="107"/>
      <c r="E65" s="108"/>
      <c r="F65" s="109"/>
      <c r="G65" s="109"/>
      <c r="H65" s="31"/>
      <c r="I65" s="37"/>
      <c r="J65" s="37"/>
      <c r="K65" s="37"/>
      <c r="L65" s="14"/>
      <c r="M65" s="14"/>
      <c r="O65" s="114"/>
    </row>
    <row r="66" spans="1:15" ht="12" customHeight="1" thickBot="1" x14ac:dyDescent="0.25">
      <c r="A66" s="303" t="s">
        <v>95</v>
      </c>
      <c r="B66" s="304"/>
      <c r="C66" s="305"/>
      <c r="D66" s="28" t="s">
        <v>89</v>
      </c>
      <c r="E66" s="124">
        <f>'Year 4'!E66</f>
        <v>0.4</v>
      </c>
      <c r="F66" s="172">
        <f>SUM(I63:J63)-SUM(I34:J34)-SUM(I60:J60)-SUM(I59:J59)-SUM(I58:J58)-SUM(I57:J57)-SUM(I56:J56)</f>
        <v>0</v>
      </c>
      <c r="G66" s="125">
        <f>E66*F66-G65</f>
        <v>0</v>
      </c>
      <c r="H66" s="32"/>
      <c r="I66" s="103"/>
      <c r="J66" s="153">
        <f>G66</f>
        <v>0</v>
      </c>
      <c r="K66" s="104"/>
      <c r="L66" s="14"/>
      <c r="M66" s="14"/>
      <c r="O66" s="114"/>
    </row>
    <row r="67" spans="1:15" ht="12" customHeight="1" thickBot="1" x14ac:dyDescent="0.25">
      <c r="A67" s="308" t="s">
        <v>88</v>
      </c>
      <c r="B67" s="309"/>
      <c r="C67" s="309"/>
      <c r="D67" s="309"/>
      <c r="E67" s="309"/>
      <c r="F67" s="309"/>
      <c r="G67" s="309"/>
      <c r="H67" s="309"/>
      <c r="I67" s="152">
        <f>I63+I66</f>
        <v>0</v>
      </c>
      <c r="J67" s="152">
        <f>J63+J66</f>
        <v>0</v>
      </c>
      <c r="K67" s="152">
        <f>K63+K66</f>
        <v>0</v>
      </c>
      <c r="L67" s="166"/>
      <c r="M67" s="166"/>
      <c r="O67" s="114"/>
    </row>
    <row r="68" spans="1:15" ht="11.25" customHeight="1" x14ac:dyDescent="0.2">
      <c r="A68" s="325" t="str">
        <f>'Year 1'!A68</f>
        <v>Note:  Permanent Equipment, Participant Support Costs, Subcontracts over $25,000, and Tuition are not included in the base for the indirect cost calculation.</v>
      </c>
      <c r="B68" s="325"/>
      <c r="C68" s="325"/>
      <c r="D68" s="325"/>
      <c r="E68" s="325"/>
      <c r="F68" s="325"/>
      <c r="G68" s="325"/>
      <c r="H68" s="325"/>
      <c r="I68" s="156"/>
      <c r="J68" s="25"/>
      <c r="K68" s="25"/>
      <c r="O68" s="114"/>
    </row>
    <row r="69" spans="1:15" ht="11.25" customHeight="1" x14ac:dyDescent="0.2">
      <c r="A69" s="310"/>
      <c r="B69" s="310"/>
      <c r="C69" s="310"/>
      <c r="D69" s="310"/>
      <c r="E69" s="310"/>
      <c r="F69" s="310"/>
      <c r="G69" s="310"/>
      <c r="H69" s="310"/>
      <c r="I69" s="24"/>
      <c r="J69" s="25"/>
      <c r="K69" s="25"/>
      <c r="O69" s="114"/>
    </row>
    <row r="70" spans="1:15" ht="11.25" customHeight="1" thickBot="1" x14ac:dyDescent="0.25">
      <c r="A70" s="310"/>
      <c r="B70" s="310"/>
      <c r="C70" s="310"/>
      <c r="D70" s="310"/>
      <c r="E70" s="310"/>
      <c r="F70" s="310"/>
      <c r="G70" s="310"/>
      <c r="H70" s="310"/>
      <c r="I70" s="24"/>
      <c r="J70" s="24"/>
      <c r="K70" s="24"/>
      <c r="O70" s="114"/>
    </row>
    <row r="71" spans="1:15" ht="13.9" customHeight="1" x14ac:dyDescent="0.3">
      <c r="A71" s="339" t="s">
        <v>62</v>
      </c>
      <c r="B71" s="340"/>
      <c r="C71" s="340"/>
      <c r="D71" s="340"/>
      <c r="E71" s="340"/>
      <c r="F71" s="340"/>
      <c r="G71" s="340"/>
      <c r="H71" s="341"/>
      <c r="I71" s="342">
        <f>I67</f>
        <v>0</v>
      </c>
      <c r="J71" s="343"/>
      <c r="K71" s="344"/>
      <c r="L71" s="126" t="s">
        <v>91</v>
      </c>
      <c r="M71" s="126"/>
      <c r="O71" s="114"/>
    </row>
    <row r="72" spans="1:15" ht="13.9" customHeight="1" x14ac:dyDescent="0.3">
      <c r="A72" s="290" t="s">
        <v>86</v>
      </c>
      <c r="B72" s="291"/>
      <c r="C72" s="291"/>
      <c r="D72" s="291"/>
      <c r="E72" s="291"/>
      <c r="F72" s="291"/>
      <c r="G72" s="291"/>
      <c r="H72" s="292"/>
      <c r="I72" s="293">
        <f>J67</f>
        <v>0</v>
      </c>
      <c r="J72" s="326"/>
      <c r="K72" s="386"/>
      <c r="L72" s="14"/>
      <c r="M72" s="14"/>
      <c r="O72" s="114"/>
    </row>
    <row r="73" spans="1:15" ht="13.9" customHeight="1" x14ac:dyDescent="0.3">
      <c r="A73" s="290" t="s">
        <v>85</v>
      </c>
      <c r="B73" s="326"/>
      <c r="C73" s="326"/>
      <c r="D73" s="326"/>
      <c r="E73" s="326"/>
      <c r="F73" s="326"/>
      <c r="G73" s="326"/>
      <c r="H73" s="327"/>
      <c r="I73" s="293">
        <f>K67</f>
        <v>0</v>
      </c>
      <c r="J73" s="326"/>
      <c r="K73" s="386"/>
      <c r="L73" s="14"/>
      <c r="M73" s="14"/>
      <c r="O73" s="114"/>
    </row>
    <row r="74" spans="1:15" ht="13.9" customHeight="1" thickBot="1" x14ac:dyDescent="0.35">
      <c r="A74" s="328" t="s">
        <v>63</v>
      </c>
      <c r="B74" s="329"/>
      <c r="C74" s="329"/>
      <c r="D74" s="329"/>
      <c r="E74" s="329"/>
      <c r="F74" s="329"/>
      <c r="G74" s="329"/>
      <c r="H74" s="330"/>
      <c r="I74" s="331">
        <f>SUM(I71:K73)</f>
        <v>0</v>
      </c>
      <c r="J74" s="384"/>
      <c r="K74" s="385"/>
      <c r="L74" s="14"/>
      <c r="M74" s="14"/>
      <c r="O74" s="114"/>
    </row>
    <row r="75" spans="1:15" x14ac:dyDescent="0.2">
      <c r="K75" s="174" t="str">
        <f>'Year 1'!K75</f>
        <v>rev 08.17.26</v>
      </c>
    </row>
    <row r="76" spans="1:15" x14ac:dyDescent="0.2">
      <c r="K76" s="6"/>
    </row>
  </sheetData>
  <sheetProtection sheet="1" objects="1" scenarios="1"/>
  <mergeCells count="74">
    <mergeCell ref="R5:R6"/>
    <mergeCell ref="B6:C6"/>
    <mergeCell ref="A1:H1"/>
    <mergeCell ref="A2:H2"/>
    <mergeCell ref="A3:C3"/>
    <mergeCell ref="F3:H3"/>
    <mergeCell ref="I3:I4"/>
    <mergeCell ref="J3:J4"/>
    <mergeCell ref="Q5:Q6"/>
    <mergeCell ref="K3:K4"/>
    <mergeCell ref="B4:C4"/>
    <mergeCell ref="B5:C5"/>
    <mergeCell ref="B7:C7"/>
    <mergeCell ref="B8:C8"/>
    <mergeCell ref="B9:C9"/>
    <mergeCell ref="B10:C10"/>
    <mergeCell ref="A27:C27"/>
    <mergeCell ref="B11:C11"/>
    <mergeCell ref="B13:C13"/>
    <mergeCell ref="B37:H37"/>
    <mergeCell ref="A39:H39"/>
    <mergeCell ref="B12:C12"/>
    <mergeCell ref="B14:C14"/>
    <mergeCell ref="B15:C15"/>
    <mergeCell ref="A16:H16"/>
    <mergeCell ref="A17:C17"/>
    <mergeCell ref="A34:H34"/>
    <mergeCell ref="A38:H38"/>
    <mergeCell ref="A30:H30"/>
    <mergeCell ref="A28:B28"/>
    <mergeCell ref="C28:H28"/>
    <mergeCell ref="A29:C29"/>
    <mergeCell ref="K39:K43"/>
    <mergeCell ref="B40:H40"/>
    <mergeCell ref="B41:H41"/>
    <mergeCell ref="B42:H42"/>
    <mergeCell ref="B43:H43"/>
    <mergeCell ref="I39:I43"/>
    <mergeCell ref="J39:J43"/>
    <mergeCell ref="B57:H57"/>
    <mergeCell ref="A45:H45"/>
    <mergeCell ref="E46:H46"/>
    <mergeCell ref="E47:H47"/>
    <mergeCell ref="E48:H48"/>
    <mergeCell ref="E49:H49"/>
    <mergeCell ref="E50:H50"/>
    <mergeCell ref="A52:C52"/>
    <mergeCell ref="A53:H53"/>
    <mergeCell ref="B54:H54"/>
    <mergeCell ref="B55:H55"/>
    <mergeCell ref="B56:H56"/>
    <mergeCell ref="A74:H74"/>
    <mergeCell ref="I74:K74"/>
    <mergeCell ref="A44:H44"/>
    <mergeCell ref="A35:H35"/>
    <mergeCell ref="B36:H36"/>
    <mergeCell ref="A71:H71"/>
    <mergeCell ref="I71:K71"/>
    <mergeCell ref="B58:H58"/>
    <mergeCell ref="B60:H60"/>
    <mergeCell ref="B61:H61"/>
    <mergeCell ref="A62:H62"/>
    <mergeCell ref="A63:H63"/>
    <mergeCell ref="A64:C65"/>
    <mergeCell ref="A66:C66"/>
    <mergeCell ref="A67:H67"/>
    <mergeCell ref="A69:H69"/>
    <mergeCell ref="B59:H59"/>
    <mergeCell ref="A68:H68"/>
    <mergeCell ref="A72:H72"/>
    <mergeCell ref="I72:K72"/>
    <mergeCell ref="A73:H73"/>
    <mergeCell ref="I73:K73"/>
    <mergeCell ref="A70:H70"/>
  </mergeCells>
  <printOptions horizontalCentered="1"/>
  <pageMargins left="0.5" right="0.5" top="0.4" bottom="0.25" header="0.5" footer="0.5"/>
  <pageSetup scale="79" orientation="portrait" verticalDpi="1200" r:id="rId1"/>
  <headerFooter alignWithMargins="0">
    <oddHeader>&amp;C&amp;"Courier New,Bold"&amp;16&amp;K0070C0"Internal Only"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51"/>
    <pageSetUpPr fitToPage="1"/>
  </sheetPr>
  <dimension ref="A1:T76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11" width="11.7265625" style="9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9" width="12" style="2" customWidth="1"/>
    <col min="20" max="16384" width="9.1796875" style="2"/>
  </cols>
  <sheetData>
    <row r="1" spans="1:19" s="8" customFormat="1" ht="13" customHeight="1" x14ac:dyDescent="0.25">
      <c r="A1" s="351" t="str">
        <f>'Year 1'!A1:H1</f>
        <v xml:space="preserve">SPONSOR:  Louisiana Board of Regents (FY 26-27) RD ENH - Targeted </v>
      </c>
      <c r="B1" s="351"/>
      <c r="C1" s="351"/>
      <c r="D1" s="351"/>
      <c r="E1" s="351"/>
      <c r="F1" s="351"/>
      <c r="G1" s="351"/>
      <c r="H1" s="351"/>
      <c r="I1" s="100" t="s">
        <v>53</v>
      </c>
      <c r="J1" s="164"/>
      <c r="K1" s="99"/>
      <c r="L1" s="22"/>
      <c r="M1" s="22"/>
    </row>
    <row r="2" spans="1:19" s="8" customFormat="1" ht="12.75" customHeight="1" thickBot="1" x14ac:dyDescent="0.3">
      <c r="A2" s="387" t="str">
        <f>'Year 1'!A2:H2</f>
        <v xml:space="preserve">PRINCIPAL INVESTIGATOR:  </v>
      </c>
      <c r="B2" s="387"/>
      <c r="C2" s="387"/>
      <c r="D2" s="387"/>
      <c r="E2" s="387"/>
      <c r="F2" s="387"/>
      <c r="G2" s="387"/>
      <c r="H2" s="387"/>
      <c r="I2" s="196">
        <f>'Year 1'!I2</f>
        <v>46539</v>
      </c>
      <c r="J2" s="197" t="s">
        <v>111</v>
      </c>
      <c r="K2" s="198">
        <f>'Year 5'!K2</f>
        <v>48425</v>
      </c>
      <c r="L2" s="22"/>
      <c r="M2" s="22"/>
    </row>
    <row r="3" spans="1:19" s="3" customFormat="1" ht="12" customHeight="1" x14ac:dyDescent="0.2">
      <c r="A3" s="366" t="s">
        <v>26</v>
      </c>
      <c r="B3" s="367"/>
      <c r="C3" s="367"/>
      <c r="D3" s="39" t="s">
        <v>5</v>
      </c>
      <c r="E3" s="38" t="s">
        <v>6</v>
      </c>
      <c r="F3" s="357" t="s">
        <v>27</v>
      </c>
      <c r="G3" s="358"/>
      <c r="H3" s="359"/>
      <c r="I3" s="348" t="s">
        <v>87</v>
      </c>
      <c r="J3" s="334" t="s">
        <v>79</v>
      </c>
      <c r="K3" s="334" t="s">
        <v>85</v>
      </c>
    </row>
    <row r="4" spans="1:19" s="1" customFormat="1" ht="19.5" customHeight="1" thickBot="1" x14ac:dyDescent="0.25">
      <c r="A4" s="21"/>
      <c r="B4" s="360" t="s">
        <v>36</v>
      </c>
      <c r="C4" s="361"/>
      <c r="D4" s="52"/>
      <c r="E4" s="53"/>
      <c r="F4" s="54" t="s">
        <v>60</v>
      </c>
      <c r="G4" s="55" t="s">
        <v>61</v>
      </c>
      <c r="H4" s="70" t="s">
        <v>38</v>
      </c>
      <c r="I4" s="349"/>
      <c r="J4" s="335"/>
      <c r="K4" s="335"/>
      <c r="O4" s="106"/>
      <c r="P4" s="106"/>
      <c r="Q4" s="106"/>
      <c r="R4" s="106"/>
    </row>
    <row r="5" spans="1:19" s="1" customFormat="1" ht="12" customHeight="1" x14ac:dyDescent="0.3">
      <c r="A5" s="48" t="s">
        <v>48</v>
      </c>
      <c r="B5" s="365">
        <f>'Year 1'!B5</f>
        <v>0</v>
      </c>
      <c r="C5" s="383"/>
      <c r="D5" s="49"/>
      <c r="E5" s="50">
        <f t="shared" ref="E5:E10" si="0">D5/9</f>
        <v>0</v>
      </c>
      <c r="F5" s="51"/>
      <c r="G5" s="63"/>
      <c r="H5" s="71"/>
      <c r="I5" s="113">
        <f>'Year 1'!I5+'Year 2'!I5+'Year 3'!I5+'Year 4'!I5+'Year 5'!I5</f>
        <v>0</v>
      </c>
      <c r="J5" s="76">
        <f>'Year 1'!J5+'Year 2'!J5+'Year 3'!J5+'Year 4'!J5+'Year 5'!J5</f>
        <v>0</v>
      </c>
      <c r="K5" s="76">
        <f>'Year 1'!K5+'Year 2'!K5+'Year 3'!K5+'Year 4'!K5+'Year 5'!K5</f>
        <v>0</v>
      </c>
      <c r="O5" s="179" t="s">
        <v>66</v>
      </c>
      <c r="P5" s="180"/>
      <c r="Q5" s="381" t="s">
        <v>79</v>
      </c>
      <c r="R5" s="379" t="s">
        <v>85</v>
      </c>
      <c r="S5" s="5"/>
    </row>
    <row r="6" spans="1:19" s="1" customFormat="1" ht="12" customHeight="1" thickBot="1" x14ac:dyDescent="0.25">
      <c r="A6" s="16" t="s">
        <v>49</v>
      </c>
      <c r="B6" s="365">
        <f>'Year 1'!B6</f>
        <v>0</v>
      </c>
      <c r="C6" s="383"/>
      <c r="D6" s="49"/>
      <c r="E6" s="41">
        <f t="shared" si="0"/>
        <v>0</v>
      </c>
      <c r="F6" s="45"/>
      <c r="G6" s="64">
        <v>0</v>
      </c>
      <c r="H6" s="4"/>
      <c r="I6" s="113">
        <f>'Year 1'!I6+'Year 2'!I6+'Year 3'!I6+'Year 4'!I6+'Year 5'!I6</f>
        <v>0</v>
      </c>
      <c r="J6" s="76">
        <f>'Year 1'!J6+'Year 2'!J6+'Year 3'!J6+'Year 4'!J6+'Year 5'!J6</f>
        <v>0</v>
      </c>
      <c r="K6" s="76">
        <f>'Year 1'!K6+'Year 2'!K6+'Year 3'!K6+'Year 4'!K6+'Year 5'!K6</f>
        <v>0</v>
      </c>
      <c r="O6" s="183"/>
      <c r="P6" s="184" t="s">
        <v>78</v>
      </c>
      <c r="Q6" s="382"/>
      <c r="R6" s="380"/>
      <c r="S6" s="5"/>
    </row>
    <row r="7" spans="1:19" s="1" customFormat="1" ht="12" customHeight="1" x14ac:dyDescent="0.2">
      <c r="A7" s="16" t="s">
        <v>23</v>
      </c>
      <c r="B7" s="365">
        <f>'Year 1'!B7</f>
        <v>0</v>
      </c>
      <c r="C7" s="383"/>
      <c r="D7" s="49"/>
      <c r="E7" s="41">
        <f t="shared" si="0"/>
        <v>0</v>
      </c>
      <c r="F7" s="45"/>
      <c r="G7" s="64">
        <v>0</v>
      </c>
      <c r="H7" s="4"/>
      <c r="I7" s="113">
        <f>'Year 1'!I7+'Year 2'!I7+'Year 3'!I7+'Year 4'!I7+'Year 5'!I7</f>
        <v>0</v>
      </c>
      <c r="J7" s="76">
        <f>'Year 1'!J7+'Year 2'!J7+'Year 3'!J7+'Year 4'!J7+'Year 5'!J7</f>
        <v>0</v>
      </c>
      <c r="K7" s="76">
        <f>'Year 1'!K7+'Year 2'!K7+'Year 3'!K7+'Year 4'!K7+'Year 5'!K7</f>
        <v>0</v>
      </c>
      <c r="O7" s="186" t="s">
        <v>67</v>
      </c>
      <c r="P7" s="187">
        <f>'Year 1'!P7+'Year 2'!P7+'Year 3'!P7+'Year 4'!P7+'Year 5'!P7</f>
        <v>0</v>
      </c>
      <c r="Q7" s="187">
        <f>'Year 1'!Q7+'Year 2'!Q7+'Year 3'!Q7+'Year 4'!Q7+'Year 5'!Q7</f>
        <v>0</v>
      </c>
      <c r="R7" s="188">
        <f>'Year 1'!R7+'Year 2'!R7+'Year 3'!R7+'Year 4'!R7+'Year 5'!R7</f>
        <v>0</v>
      </c>
      <c r="S7" s="5"/>
    </row>
    <row r="8" spans="1:19" s="1" customFormat="1" ht="12" customHeight="1" x14ac:dyDescent="0.2">
      <c r="A8" s="16" t="s">
        <v>24</v>
      </c>
      <c r="B8" s="365">
        <f>'Year 1'!B8</f>
        <v>0</v>
      </c>
      <c r="C8" s="383"/>
      <c r="D8" s="49"/>
      <c r="E8" s="41">
        <f t="shared" si="0"/>
        <v>0</v>
      </c>
      <c r="F8" s="45"/>
      <c r="G8" s="64"/>
      <c r="H8" s="4"/>
      <c r="I8" s="113">
        <f>'Year 1'!I8+'Year 2'!I8+'Year 3'!I8+'Year 4'!I8+'Year 5'!I8</f>
        <v>0</v>
      </c>
      <c r="J8" s="76">
        <f>'Year 1'!J8+'Year 2'!J8+'Year 3'!J8+'Year 4'!J8+'Year 5'!J8</f>
        <v>0</v>
      </c>
      <c r="K8" s="76">
        <f>'Year 1'!K8+'Year 2'!K8+'Year 3'!K8+'Year 4'!K8+'Year 5'!K8</f>
        <v>0</v>
      </c>
      <c r="O8" s="186" t="s">
        <v>68</v>
      </c>
      <c r="P8" s="187">
        <f>'Year 1'!P8+'Year 2'!P8+'Year 3'!P8+'Year 4'!P8+'Year 5'!P8</f>
        <v>0</v>
      </c>
      <c r="Q8" s="187">
        <f>'Year 1'!Q8+'Year 2'!Q8+'Year 3'!Q8+'Year 4'!Q8+'Year 5'!Q8</f>
        <v>0</v>
      </c>
      <c r="R8" s="188">
        <f>'Year 1'!R8+'Year 2'!R8+'Year 3'!R8+'Year 4'!R8+'Year 5'!R8</f>
        <v>0</v>
      </c>
      <c r="S8" s="5"/>
    </row>
    <row r="9" spans="1:19" s="1" customFormat="1" ht="12" customHeight="1" x14ac:dyDescent="0.2">
      <c r="A9" s="16" t="s">
        <v>25</v>
      </c>
      <c r="B9" s="365">
        <f>'Year 1'!B9</f>
        <v>0</v>
      </c>
      <c r="C9" s="383"/>
      <c r="D9" s="49"/>
      <c r="E9" s="41">
        <f t="shared" si="0"/>
        <v>0</v>
      </c>
      <c r="F9" s="45"/>
      <c r="G9" s="64"/>
      <c r="H9" s="4"/>
      <c r="I9" s="113">
        <f>'Year 1'!I9+'Year 2'!I9+'Year 3'!I9+'Year 4'!I9+'Year 5'!I9</f>
        <v>0</v>
      </c>
      <c r="J9" s="76">
        <f>'Year 1'!J9+'Year 2'!J9+'Year 3'!J9+'Year 4'!J9+'Year 5'!J9</f>
        <v>0</v>
      </c>
      <c r="K9" s="76">
        <f>'Year 1'!K9+'Year 2'!K9+'Year 3'!K9+'Year 4'!K9+'Year 5'!K9</f>
        <v>0</v>
      </c>
      <c r="O9" s="186" t="s">
        <v>69</v>
      </c>
      <c r="P9" s="187">
        <f>'Year 1'!P9+'Year 2'!P9+'Year 3'!P9+'Year 4'!P9+'Year 5'!P9</f>
        <v>0</v>
      </c>
      <c r="Q9" s="187">
        <f>'Year 1'!Q9+'Year 2'!Q9+'Year 3'!Q9+'Year 4'!Q9+'Year 5'!Q9</f>
        <v>0</v>
      </c>
      <c r="R9" s="188">
        <f>'Year 1'!R9+'Year 2'!R9+'Year 3'!R9+'Year 4'!R9+'Year 5'!R9</f>
        <v>0</v>
      </c>
      <c r="S9" s="5"/>
    </row>
    <row r="10" spans="1:19" s="1" customFormat="1" ht="12" customHeight="1" x14ac:dyDescent="0.2">
      <c r="A10" s="16" t="s">
        <v>29</v>
      </c>
      <c r="B10" s="365">
        <f>'Year 1'!B10</f>
        <v>0</v>
      </c>
      <c r="C10" s="383"/>
      <c r="D10" s="49"/>
      <c r="E10" s="41">
        <f t="shared" si="0"/>
        <v>0</v>
      </c>
      <c r="F10" s="45"/>
      <c r="G10" s="64"/>
      <c r="H10" s="4"/>
      <c r="I10" s="113">
        <f>'Year 1'!I10+'Year 2'!I10+'Year 3'!I10+'Year 4'!I10+'Year 5'!I10</f>
        <v>0</v>
      </c>
      <c r="J10" s="76">
        <f>'Year 1'!J10+'Year 2'!J10+'Year 3'!J10+'Year 4'!J10+'Year 5'!J10</f>
        <v>0</v>
      </c>
      <c r="K10" s="76">
        <f>'Year 1'!K10+'Year 2'!K10+'Year 3'!K10+'Year 4'!K10+'Year 5'!K10</f>
        <v>0</v>
      </c>
      <c r="O10" s="186" t="s">
        <v>70</v>
      </c>
      <c r="P10" s="187">
        <f>'Year 1'!P10+'Year 2'!P10+'Year 3'!P10+'Year 4'!P10+'Year 5'!P10</f>
        <v>0</v>
      </c>
      <c r="Q10" s="187">
        <f>'Year 1'!Q10+'Year 2'!Q10+'Year 3'!Q10+'Year 4'!Q10+'Year 5'!Q10</f>
        <v>0</v>
      </c>
      <c r="R10" s="188">
        <f>'Year 1'!R10+'Year 2'!R10+'Year 3'!R10+'Year 4'!R10+'Year 5'!R10</f>
        <v>0</v>
      </c>
      <c r="S10" s="5"/>
    </row>
    <row r="11" spans="1:19" s="1" customFormat="1" ht="12" customHeight="1" thickBot="1" x14ac:dyDescent="0.25">
      <c r="A11" s="21"/>
      <c r="B11" s="362" t="s">
        <v>35</v>
      </c>
      <c r="C11" s="363"/>
      <c r="D11" s="57"/>
      <c r="E11" s="58"/>
      <c r="F11" s="52"/>
      <c r="G11" s="59"/>
      <c r="H11" s="72"/>
      <c r="I11" s="110"/>
      <c r="J11" s="77"/>
      <c r="K11" s="77"/>
      <c r="O11" s="186" t="s">
        <v>71</v>
      </c>
      <c r="P11" s="187">
        <f>'Year 1'!P11+'Year 2'!P11+'Year 3'!P11+'Year 4'!P11+'Year 5'!P11</f>
        <v>0</v>
      </c>
      <c r="Q11" s="187">
        <f>'Year 1'!Q11+'Year 2'!Q11+'Year 3'!Q11+'Year 4'!Q11+'Year 5'!Q11</f>
        <v>0</v>
      </c>
      <c r="R11" s="188">
        <f>'Year 1'!R11+'Year 2'!R11+'Year 3'!R11+'Year 4'!R11+'Year 5'!R11</f>
        <v>0</v>
      </c>
      <c r="S11" s="5"/>
    </row>
    <row r="12" spans="1:19" s="1" customFormat="1" ht="12" customHeight="1" x14ac:dyDescent="0.2">
      <c r="A12" s="48" t="s">
        <v>21</v>
      </c>
      <c r="B12" s="383">
        <f>'Year 1'!B12</f>
        <v>0</v>
      </c>
      <c r="C12" s="383"/>
      <c r="D12" s="49"/>
      <c r="E12" s="50">
        <f>D12/12</f>
        <v>0</v>
      </c>
      <c r="F12" s="65"/>
      <c r="G12" s="56"/>
      <c r="H12" s="73"/>
      <c r="I12" s="113">
        <f>'Year 1'!I12+'Year 2'!I12+'Year 3'!I12+'Year 4'!I12+'Year 5'!I12</f>
        <v>0</v>
      </c>
      <c r="J12" s="76">
        <f>'Year 1'!J12+'Year 2'!J12+'Year 3'!J12+'Year 4'!J12+'Year 5'!J12</f>
        <v>0</v>
      </c>
      <c r="K12" s="76">
        <f>'Year 1'!K12+'Year 2'!K12+'Year 3'!K12+'Year 4'!K12+'Year 5'!K12</f>
        <v>0</v>
      </c>
      <c r="O12" s="186" t="s">
        <v>72</v>
      </c>
      <c r="P12" s="187">
        <f>'Year 1'!P12+'Year 2'!P12+'Year 3'!P12+'Year 4'!P12+'Year 5'!P12</f>
        <v>0</v>
      </c>
      <c r="Q12" s="187">
        <f>'Year 1'!Q12+'Year 2'!Q12+'Year 3'!Q12+'Year 4'!Q12+'Year 5'!Q12</f>
        <v>0</v>
      </c>
      <c r="R12" s="188">
        <f>'Year 1'!R12+'Year 2'!R12+'Year 3'!R12+'Year 4'!R12+'Year 5'!R12</f>
        <v>0</v>
      </c>
      <c r="S12" s="5"/>
    </row>
    <row r="13" spans="1:19" s="1" customFormat="1" ht="12" customHeight="1" x14ac:dyDescent="0.2">
      <c r="A13" s="16" t="s">
        <v>22</v>
      </c>
      <c r="B13" s="383">
        <f>'Year 1'!B13</f>
        <v>0</v>
      </c>
      <c r="C13" s="383"/>
      <c r="D13" s="49"/>
      <c r="E13" s="41">
        <f>D13/12</f>
        <v>0</v>
      </c>
      <c r="F13" s="66"/>
      <c r="G13" s="46"/>
      <c r="H13" s="74"/>
      <c r="I13" s="113">
        <f>'Year 1'!I13+'Year 2'!I13+'Year 3'!I13+'Year 4'!I13+'Year 5'!I13</f>
        <v>0</v>
      </c>
      <c r="J13" s="76">
        <f>'Year 1'!J13+'Year 2'!J13+'Year 3'!J13+'Year 4'!J13+'Year 5'!J13</f>
        <v>0</v>
      </c>
      <c r="K13" s="76">
        <f>'Year 1'!K13+'Year 2'!K13+'Year 3'!K13+'Year 4'!K13+'Year 5'!K13</f>
        <v>0</v>
      </c>
      <c r="O13" s="186" t="s">
        <v>73</v>
      </c>
      <c r="P13" s="187">
        <f>'Year 1'!P13+'Year 2'!P13+'Year 3'!P13+'Year 4'!P13+'Year 5'!P13</f>
        <v>0</v>
      </c>
      <c r="Q13" s="187">
        <f>'Year 1'!Q13+'Year 2'!Q13+'Year 3'!Q13+'Year 4'!Q13+'Year 5'!Q13</f>
        <v>0</v>
      </c>
      <c r="R13" s="188">
        <f>'Year 1'!R13+'Year 2'!R13+'Year 3'!R13+'Year 4'!R13+'Year 5'!R13</f>
        <v>0</v>
      </c>
      <c r="S13" s="5"/>
    </row>
    <row r="14" spans="1:19" s="1" customFormat="1" ht="12" customHeight="1" x14ac:dyDescent="0.2">
      <c r="A14" s="16" t="s">
        <v>37</v>
      </c>
      <c r="B14" s="383">
        <f>'Year 1'!B14</f>
        <v>0</v>
      </c>
      <c r="C14" s="383"/>
      <c r="D14" s="49"/>
      <c r="E14" s="41">
        <f>D14/12</f>
        <v>0</v>
      </c>
      <c r="F14" s="66"/>
      <c r="G14" s="46"/>
      <c r="H14" s="74"/>
      <c r="I14" s="113">
        <f>'Year 1'!I14+'Year 2'!I14+'Year 3'!I14+'Year 4'!I14+'Year 5'!I14</f>
        <v>0</v>
      </c>
      <c r="J14" s="76">
        <f>'Year 1'!J14+'Year 2'!J14+'Year 3'!J14+'Year 4'!J14+'Year 5'!J14</f>
        <v>0</v>
      </c>
      <c r="K14" s="76">
        <f>'Year 1'!K14+'Year 2'!K14+'Year 3'!K14+'Year 4'!K14+'Year 5'!K14</f>
        <v>0</v>
      </c>
      <c r="O14" s="186" t="s">
        <v>112</v>
      </c>
      <c r="P14" s="194" t="s">
        <v>77</v>
      </c>
      <c r="Q14" s="187">
        <f>'Year 1'!Q14+'Year 2'!Q14+'Year 3'!Q14+'Year 4'!Q14+'Year 5'!Q14</f>
        <v>0</v>
      </c>
      <c r="R14" s="188">
        <f>'Year 1'!R14+'Year 2'!R14+'Year 3'!R14+'Year 4'!R14+'Year 5'!R14</f>
        <v>0</v>
      </c>
      <c r="S14" s="5"/>
    </row>
    <row r="15" spans="1:19" s="1" customFormat="1" ht="12" customHeight="1" thickBot="1" x14ac:dyDescent="0.25">
      <c r="A15" s="29" t="s">
        <v>24</v>
      </c>
      <c r="B15" s="383">
        <f>'Year 1'!B15</f>
        <v>0</v>
      </c>
      <c r="C15" s="383"/>
      <c r="D15" s="137"/>
      <c r="E15" s="138">
        <f>D15/12</f>
        <v>0</v>
      </c>
      <c r="F15" s="139"/>
      <c r="G15" s="135"/>
      <c r="H15" s="136"/>
      <c r="I15" s="131">
        <f>'Year 1'!I15+'Year 2'!I15+'Year 3'!I15+'Year 4'!I15+'Year 5'!I15</f>
        <v>0</v>
      </c>
      <c r="J15" s="132">
        <f>'Year 1'!J15+'Year 2'!J15+'Year 3'!J15+'Year 4'!J15+'Year 5'!J15</f>
        <v>0</v>
      </c>
      <c r="K15" s="132">
        <f>'Year 1'!K15+'Year 2'!K15+'Year 3'!K15+'Year 4'!K15+'Year 5'!K15</f>
        <v>0</v>
      </c>
      <c r="O15" s="192" t="s">
        <v>74</v>
      </c>
      <c r="P15" s="195" t="s">
        <v>76</v>
      </c>
      <c r="Q15" s="187">
        <f>'Year 1'!Q15+'Year 2'!Q15+'Year 3'!Q15+'Year 4'!Q15+'Year 5'!Q15</f>
        <v>0</v>
      </c>
      <c r="R15" s="188">
        <f>'Year 1'!R15+'Year 2'!R15+'Year 3'!R15+'Year 4'!R15+'Year 5'!R15</f>
        <v>0</v>
      </c>
      <c r="S15" s="5"/>
    </row>
    <row r="16" spans="1:19" s="1" customFormat="1" ht="12" customHeight="1" thickBot="1" x14ac:dyDescent="0.25">
      <c r="A16" s="352" t="s">
        <v>20</v>
      </c>
      <c r="B16" s="353"/>
      <c r="C16" s="353"/>
      <c r="D16" s="353"/>
      <c r="E16" s="353"/>
      <c r="F16" s="353"/>
      <c r="G16" s="353"/>
      <c r="H16" s="353"/>
      <c r="I16" s="133">
        <f>'Year 1'!I16+'Year 2'!I16+'Year 3'!I16+'Year 4'!I16+'Year 5'!I16</f>
        <v>0</v>
      </c>
      <c r="J16" s="133">
        <f>'Year 1'!J16+'Year 2'!J16+'Year 3'!J16+'Year 4'!J16+'Year 5'!J16</f>
        <v>0</v>
      </c>
      <c r="K16" s="133">
        <f>'Year 1'!K16+'Year 2'!K16+'Year 3'!K16+'Year 4'!K16+'Year 5'!K16</f>
        <v>0</v>
      </c>
      <c r="O16" s="176" t="s">
        <v>75</v>
      </c>
      <c r="P16" s="177">
        <f>'Year 1'!P16+'Year 2'!P16+'Year 3'!P16+'Year 4'!P16+'Year 5'!P16</f>
        <v>0</v>
      </c>
      <c r="Q16" s="177">
        <f>'Year 1'!Q16+'Year 2'!Q16+'Year 3'!Q16+'Year 4'!Q16+'Year 5'!Q16</f>
        <v>0</v>
      </c>
      <c r="R16" s="178">
        <f>'Year 1'!R16+'Year 2'!R16+'Year 3'!R16+'Year 4'!R16+'Year 5'!R16</f>
        <v>0</v>
      </c>
      <c r="S16" s="149">
        <f>SUM(P16:R16)</f>
        <v>0</v>
      </c>
    </row>
    <row r="17" spans="1:20" ht="21.75" customHeight="1" thickBot="1" x14ac:dyDescent="0.25">
      <c r="A17" s="317" t="s">
        <v>7</v>
      </c>
      <c r="B17" s="368"/>
      <c r="C17" s="368"/>
      <c r="D17" s="68"/>
      <c r="E17" s="69"/>
      <c r="F17" s="67" t="s">
        <v>39</v>
      </c>
      <c r="G17" s="61" t="s">
        <v>40</v>
      </c>
      <c r="H17" s="75" t="s">
        <v>38</v>
      </c>
      <c r="I17" s="122"/>
      <c r="J17" s="33"/>
      <c r="K17" s="33"/>
      <c r="O17" s="82"/>
      <c r="P17" s="82"/>
      <c r="Q17" s="82"/>
      <c r="R17" s="82"/>
    </row>
    <row r="18" spans="1:20" ht="12" customHeight="1" x14ac:dyDescent="0.2">
      <c r="A18" s="18" t="s">
        <v>8</v>
      </c>
      <c r="B18" s="10">
        <f>'Year 1'!B18+'Year 2'!B18+'Year 3'!B18+'Year 4'!B18+'Year 5'!B18</f>
        <v>0</v>
      </c>
      <c r="C18" s="7" t="s">
        <v>106</v>
      </c>
      <c r="D18" s="47"/>
      <c r="E18" s="60"/>
      <c r="F18" s="14"/>
      <c r="H18" s="6"/>
      <c r="I18" s="113">
        <f>'Year 1'!I18+'Year 2'!I18+'Year 3'!I18+'Year 4'!I18+'Year 5'!I18</f>
        <v>0</v>
      </c>
      <c r="J18" s="76">
        <f>'Year 1'!J18+'Year 2'!J18+'Year 3'!J18+'Year 4'!J18+'Year 5'!J18</f>
        <v>0</v>
      </c>
      <c r="K18" s="76">
        <f>'Year 1'!K18+'Year 2'!K18+'Year 3'!K18+'Year 4'!K18+'Year 5'!K18</f>
        <v>0</v>
      </c>
      <c r="O18" s="82"/>
      <c r="P18" s="82"/>
      <c r="Q18" s="82"/>
      <c r="R18" s="82"/>
    </row>
    <row r="19" spans="1:20" ht="12" customHeight="1" thickBot="1" x14ac:dyDescent="0.25">
      <c r="A19" s="18" t="s">
        <v>8</v>
      </c>
      <c r="B19" s="10">
        <f>'Year 1'!B19+'Year 2'!B19+'Year 3'!B19+'Year 4'!B19+'Year 5'!B19</f>
        <v>0</v>
      </c>
      <c r="C19" s="7" t="s">
        <v>100</v>
      </c>
      <c r="D19" s="47"/>
      <c r="E19" s="60"/>
      <c r="F19" s="14"/>
      <c r="H19" s="6"/>
      <c r="I19" s="113">
        <f>'Year 1'!I19+'Year 2'!I19+'Year 3'!I19+'Year 4'!I19+'Year 5'!I19</f>
        <v>0</v>
      </c>
      <c r="J19" s="76">
        <f>'Year 1'!J19+'Year 2'!J19+'Year 3'!J19+'Year 4'!J19+'Year 5'!J19</f>
        <v>0</v>
      </c>
      <c r="K19" s="76">
        <f>'Year 1'!K19+'Year 2'!K19+'Year 3'!K19+'Year 4'!K19+'Year 5'!K19</f>
        <v>0</v>
      </c>
    </row>
    <row r="20" spans="1:20" ht="12" customHeight="1" thickBot="1" x14ac:dyDescent="0.25">
      <c r="A20" s="18" t="s">
        <v>8</v>
      </c>
      <c r="B20" s="10">
        <f>'Year 1'!B20+'Year 2'!B20+'Year 3'!B20+'Year 4'!B20+'Year 5'!B20</f>
        <v>0</v>
      </c>
      <c r="C20" s="7" t="s">
        <v>4</v>
      </c>
      <c r="D20" s="47"/>
      <c r="E20" s="60"/>
      <c r="F20" s="14"/>
      <c r="H20" s="6"/>
      <c r="I20" s="113">
        <f>'Year 1'!I20+'Year 2'!I20+'Year 3'!I20+'Year 4'!I20+'Year 5'!I20</f>
        <v>0</v>
      </c>
      <c r="J20" s="76">
        <f>'Year 1'!J20+'Year 2'!J20+'Year 3'!J20+'Year 4'!J20+'Year 5'!J20</f>
        <v>0</v>
      </c>
      <c r="K20" s="76">
        <f>'Year 1'!K20+'Year 2'!K20+'Year 3'!K20+'Year 4'!K20+'Year 5'!K20</f>
        <v>0</v>
      </c>
      <c r="O20" s="209" t="s">
        <v>114</v>
      </c>
      <c r="P20" s="210"/>
      <c r="Q20" s="216" t="s">
        <v>115</v>
      </c>
    </row>
    <row r="21" spans="1:20" s="1" customFormat="1" ht="12" customHeight="1" x14ac:dyDescent="0.2">
      <c r="A21" s="18" t="s">
        <v>8</v>
      </c>
      <c r="B21" s="10">
        <f>'Year 1'!B21+'Year 2'!B21+'Year 3'!B21+'Year 4'!B21+'Year 5'!B21</f>
        <v>0</v>
      </c>
      <c r="C21" s="7" t="s">
        <v>103</v>
      </c>
      <c r="D21" s="40"/>
      <c r="E21" s="41"/>
      <c r="F21" s="45"/>
      <c r="H21" s="4">
        <v>0</v>
      </c>
      <c r="I21" s="76">
        <f>'Year 1'!I21+'Year 2'!I21+'Year 3'!I21+'Year 4'!I21+'Year 5'!I21</f>
        <v>0</v>
      </c>
      <c r="J21" s="76">
        <f>'Year 1'!J21+'Year 2'!J21+'Year 3'!J21+'Year 4'!J21+'Year 5'!J21</f>
        <v>0</v>
      </c>
      <c r="K21" s="76">
        <f>'Year 1'!K21+'Year 2'!K21+'Year 3'!K21+'Year 4'!K21+'Year 5'!K21</f>
        <v>0</v>
      </c>
      <c r="N21" s="4"/>
      <c r="O21" s="213">
        <f>'Year 1'!I71</f>
        <v>0</v>
      </c>
      <c r="P21" s="212" t="s">
        <v>116</v>
      </c>
      <c r="Q21" s="217">
        <f>O21-300000</f>
        <v>-300000</v>
      </c>
      <c r="R21" s="2"/>
    </row>
    <row r="22" spans="1:20" s="1" customFormat="1" ht="12" customHeight="1" x14ac:dyDescent="0.2">
      <c r="A22" s="18" t="s">
        <v>8</v>
      </c>
      <c r="B22" s="10"/>
      <c r="C22" s="7" t="s">
        <v>104</v>
      </c>
      <c r="D22" s="40"/>
      <c r="E22" s="41"/>
      <c r="F22" s="45"/>
      <c r="H22" s="4"/>
      <c r="I22" s="76">
        <f>'Year 1'!I22+'Year 2'!I22+'Year 3'!I22+'Year 4'!I22+'Year 5'!I22</f>
        <v>0</v>
      </c>
      <c r="J22" s="76">
        <f>'Year 1'!J22+'Year 2'!J22+'Year 3'!J22+'Year 4'!J22+'Year 5'!J22</f>
        <v>0</v>
      </c>
      <c r="K22" s="76">
        <f>'Year 1'!K22+'Year 2'!K22+'Year 3'!K22+'Year 4'!K22+'Year 5'!K22</f>
        <v>0</v>
      </c>
      <c r="N22" s="4"/>
      <c r="O22" s="214">
        <f>'Year 2'!I71</f>
        <v>0</v>
      </c>
      <c r="P22" s="207" t="s">
        <v>117</v>
      </c>
      <c r="Q22" s="217">
        <f>O22-200000</f>
        <v>-200000</v>
      </c>
      <c r="R22" s="2"/>
    </row>
    <row r="23" spans="1:20" s="1" customFormat="1" ht="12" customHeight="1" x14ac:dyDescent="0.2">
      <c r="A23" s="18" t="s">
        <v>8</v>
      </c>
      <c r="B23" s="10"/>
      <c r="C23" s="7" t="s">
        <v>105</v>
      </c>
      <c r="D23" s="40"/>
      <c r="E23" s="41"/>
      <c r="F23" s="45"/>
      <c r="H23" s="4"/>
      <c r="I23" s="76">
        <f>'Year 1'!I23+'Year 2'!I23+'Year 3'!I23+'Year 4'!I23+'Year 5'!I23</f>
        <v>0</v>
      </c>
      <c r="J23" s="76">
        <f>'Year 1'!J23+'Year 2'!J23+'Year 3'!J23+'Year 4'!J23+'Year 5'!J23</f>
        <v>0</v>
      </c>
      <c r="K23" s="76">
        <f>'Year 1'!K23+'Year 2'!K23+'Year 3'!K23+'Year 4'!K23+'Year 5'!K23</f>
        <v>0</v>
      </c>
      <c r="N23" s="4"/>
      <c r="O23" s="214">
        <f>'Year 3'!I71</f>
        <v>0</v>
      </c>
      <c r="P23" s="207" t="s">
        <v>118</v>
      </c>
      <c r="Q23" s="217">
        <f t="shared" ref="Q23:Q25" si="1">O23-200000</f>
        <v>-200000</v>
      </c>
    </row>
    <row r="24" spans="1:20" s="1" customFormat="1" ht="12" customHeight="1" x14ac:dyDescent="0.2">
      <c r="A24" s="18" t="s">
        <v>8</v>
      </c>
      <c r="B24" s="10">
        <f>'Year 1'!B24+'Year 2'!B24+'Year 3'!B24+'Year 4'!B24+'Year 5'!B24</f>
        <v>0</v>
      </c>
      <c r="C24" s="7" t="s">
        <v>3</v>
      </c>
      <c r="D24" s="40"/>
      <c r="E24" s="41"/>
      <c r="F24" s="45"/>
      <c r="H24" s="4"/>
      <c r="I24" s="76">
        <f>'Year 1'!I24+'Year 2'!I24+'Year 3'!I24+'Year 4'!I24+'Year 5'!I24</f>
        <v>0</v>
      </c>
      <c r="J24" s="76">
        <f>'Year 1'!J24+'Year 2'!J24+'Year 3'!J24+'Year 4'!J24+'Year 5'!J24</f>
        <v>0</v>
      </c>
      <c r="K24" s="76">
        <f>'Year 1'!K24+'Year 2'!K24+'Year 3'!K24+'Year 4'!K24+'Year 5'!K24</f>
        <v>0</v>
      </c>
      <c r="N24" s="4"/>
      <c r="O24" s="214">
        <f>'Year 4'!I71</f>
        <v>0</v>
      </c>
      <c r="P24" s="207" t="s">
        <v>119</v>
      </c>
      <c r="Q24" s="217">
        <f t="shared" si="1"/>
        <v>-200000</v>
      </c>
    </row>
    <row r="25" spans="1:20" s="1" customFormat="1" ht="12" customHeight="1" thickBot="1" x14ac:dyDescent="0.25">
      <c r="A25" s="18" t="s">
        <v>8</v>
      </c>
      <c r="B25" s="10">
        <f>'Year 1'!B25+'Year 2'!B25+'Year 3'!B25+'Year 4'!B25+'Year 5'!B25</f>
        <v>0</v>
      </c>
      <c r="C25" s="7" t="s">
        <v>54</v>
      </c>
      <c r="D25" s="40"/>
      <c r="E25" s="41"/>
      <c r="F25" s="5"/>
      <c r="G25" s="46"/>
      <c r="H25" s="74"/>
      <c r="I25" s="113">
        <f>'Year 1'!I25+'Year 2'!I25+'Year 3'!I25+'Year 4'!I25+'Year 5'!I25</f>
        <v>0</v>
      </c>
      <c r="J25" s="76">
        <f>'Year 1'!J25+'Year 2'!J25+'Year 3'!J25+'Year 4'!J25+'Year 5'!J25</f>
        <v>0</v>
      </c>
      <c r="K25" s="76">
        <f>'Year 1'!K25+'Year 2'!K25+'Year 3'!K25+'Year 4'!K25+'Year 5'!K25</f>
        <v>0</v>
      </c>
      <c r="N25" s="4"/>
      <c r="O25" s="215">
        <f>'Year 5'!I71</f>
        <v>0</v>
      </c>
      <c r="P25" s="208" t="s">
        <v>120</v>
      </c>
      <c r="Q25" s="217">
        <f t="shared" si="1"/>
        <v>-200000</v>
      </c>
    </row>
    <row r="26" spans="1:20" s="1" customFormat="1" ht="12" customHeight="1" thickBot="1" x14ac:dyDescent="0.25">
      <c r="A26" s="140" t="s">
        <v>8</v>
      </c>
      <c r="B26" s="143">
        <f>'Year 1'!B26+'Year 2'!B26+'Year 3'!B26+'Year 4'!B26+'Year 5'!B26</f>
        <v>0</v>
      </c>
      <c r="C26" s="141" t="s">
        <v>55</v>
      </c>
      <c r="D26" s="144"/>
      <c r="E26" s="138"/>
      <c r="F26" s="145"/>
      <c r="G26" s="106"/>
      <c r="H26" s="146"/>
      <c r="I26" s="131">
        <f>'Year 1'!I26+'Year 2'!I26+'Year 3'!I26+'Year 4'!I26+'Year 5'!I26</f>
        <v>0</v>
      </c>
      <c r="J26" s="132">
        <f>'Year 1'!J26+'Year 2'!J26+'Year 3'!J26+'Year 4'!J26+'Year 5'!J26</f>
        <v>0</v>
      </c>
      <c r="K26" s="132">
        <f>'Year 1'!K26+'Year 2'!K26+'Year 3'!K26+'Year 4'!K26+'Year 5'!K26</f>
        <v>0</v>
      </c>
      <c r="N26" s="4"/>
      <c r="O26" s="211"/>
      <c r="P26" s="211"/>
      <c r="Q26" s="5"/>
    </row>
    <row r="27" spans="1:20" s="1" customFormat="1" ht="12" customHeight="1" thickBot="1" x14ac:dyDescent="0.25">
      <c r="A27" s="352" t="s">
        <v>93</v>
      </c>
      <c r="B27" s="353"/>
      <c r="C27" s="353"/>
      <c r="D27" s="147"/>
      <c r="E27" s="147"/>
      <c r="F27" s="147"/>
      <c r="G27" s="147"/>
      <c r="H27" s="147"/>
      <c r="I27" s="133">
        <f>'Year 1'!I27+'Year 2'!I27+'Year 3'!I27+'Year 4'!I27+'Year 5'!I27</f>
        <v>0</v>
      </c>
      <c r="J27" s="133">
        <f>'Year 1'!J27+'Year 2'!J27+'Year 3'!J27+'Year 4'!J27+'Year 5'!J27</f>
        <v>0</v>
      </c>
      <c r="K27" s="133">
        <f>'Year 1'!K27+'Year 2'!K27+'Year 3'!K27+'Year 4'!K27+'Year 5'!K27</f>
        <v>0</v>
      </c>
    </row>
    <row r="28" spans="1:20" ht="12" customHeight="1" thickBot="1" x14ac:dyDescent="0.25">
      <c r="A28" s="390" t="s">
        <v>59</v>
      </c>
      <c r="B28" s="391"/>
      <c r="C28" s="391"/>
      <c r="D28" s="391"/>
      <c r="E28" s="391"/>
      <c r="F28" s="391"/>
      <c r="G28" s="391"/>
      <c r="H28" s="391"/>
      <c r="I28" s="133">
        <f>'Year 1'!I28+'Year 2'!I28+'Year 3'!I28+'Year 4'!I28+'Year 5'!I28</f>
        <v>0</v>
      </c>
      <c r="J28" s="133">
        <f>'Year 1'!J28+'Year 2'!J28+'Year 3'!J28+'Year 4'!J28+'Year 5'!J28</f>
        <v>0</v>
      </c>
      <c r="K28" s="133">
        <f>'Year 1'!K28+'Year 2'!K28+'Year 3'!K28+'Year 4'!K28+'Year 5'!K28</f>
        <v>0</v>
      </c>
      <c r="O28" s="1"/>
      <c r="P28" s="1"/>
      <c r="Q28" s="1"/>
      <c r="R28" s="1"/>
    </row>
    <row r="29" spans="1:20" ht="12" customHeight="1" thickBot="1" x14ac:dyDescent="0.25">
      <c r="A29" s="345" t="s">
        <v>99</v>
      </c>
      <c r="B29" s="346"/>
      <c r="C29" s="346"/>
      <c r="D29" s="159"/>
      <c r="E29" s="159"/>
      <c r="F29" s="159"/>
      <c r="G29" s="159"/>
      <c r="H29" s="159"/>
      <c r="I29" s="168">
        <f>'Year 1'!I29+'Year 2'!I29+'Year 3'!I29+'Year 4'!I29+'Year 5'!I29</f>
        <v>0</v>
      </c>
      <c r="J29" s="168">
        <f>'Year 1'!J29+'Year 2'!J29+'Year 3'!J29+'Year 4'!J29+'Year 5'!J29</f>
        <v>0</v>
      </c>
      <c r="K29" s="168">
        <f>'Year 1'!K29+'Year 2'!K29+'Year 3'!K29+'Year 4'!K29+'Year 5'!K29</f>
        <v>0</v>
      </c>
      <c r="L29" s="161"/>
      <c r="M29" s="161"/>
      <c r="N29" s="161"/>
      <c r="O29" s="161"/>
      <c r="P29" s="161"/>
      <c r="Q29" s="161"/>
      <c r="R29" s="161"/>
      <c r="S29" s="161"/>
      <c r="T29" s="161"/>
    </row>
    <row r="30" spans="1:20" s="3" customFormat="1" ht="12" customHeight="1" thickBot="1" x14ac:dyDescent="0.25">
      <c r="A30" s="373" t="s">
        <v>121</v>
      </c>
      <c r="B30" s="374"/>
      <c r="C30" s="374"/>
      <c r="D30" s="374"/>
      <c r="E30" s="374"/>
      <c r="F30" s="374"/>
      <c r="G30" s="374"/>
      <c r="H30" s="374"/>
      <c r="I30" s="242"/>
      <c r="J30" s="242"/>
      <c r="K30" s="243"/>
      <c r="L30" s="228"/>
      <c r="M30" s="229"/>
      <c r="N30" s="229"/>
      <c r="O30" s="229"/>
      <c r="P30" s="229"/>
      <c r="Q30" s="229"/>
      <c r="R30" s="229"/>
      <c r="S30" s="229"/>
    </row>
    <row r="31" spans="1:20" ht="12" customHeight="1" x14ac:dyDescent="0.2">
      <c r="A31" s="19"/>
      <c r="B31" s="7" t="s">
        <v>122</v>
      </c>
      <c r="C31" s="230"/>
      <c r="D31" s="230"/>
      <c r="E31" s="44"/>
      <c r="F31" s="231"/>
      <c r="G31" s="231"/>
      <c r="H31" s="231"/>
      <c r="I31" s="76">
        <f>'Year 1'!I31+'Year 2'!I31+'Year 3'!I31+'Year 4'!I31+'Year 5'!I31</f>
        <v>0</v>
      </c>
      <c r="J31" s="76">
        <f>'Year 1'!J31+'Year 2'!J31+'Year 3'!J31+'Year 4'!J31+'Year 5'!J31</f>
        <v>0</v>
      </c>
      <c r="K31" s="76">
        <f>'Year 1'!K31+'Year 2'!K31+'Year 3'!K31+'Year 4'!K31+'Year 5'!K31</f>
        <v>0</v>
      </c>
      <c r="L31" s="235"/>
      <c r="M31" s="161"/>
      <c r="N31" s="161"/>
      <c r="O31" s="161"/>
      <c r="P31" s="161"/>
      <c r="Q31" s="161"/>
      <c r="R31" s="161"/>
      <c r="S31" s="161"/>
    </row>
    <row r="32" spans="1:20" ht="12" customHeight="1" x14ac:dyDescent="0.2">
      <c r="A32" s="19"/>
      <c r="B32" s="7" t="s">
        <v>123</v>
      </c>
      <c r="C32" s="230"/>
      <c r="D32" s="230"/>
      <c r="E32" s="44"/>
      <c r="F32" s="231"/>
      <c r="G32" s="231"/>
      <c r="H32" s="231"/>
      <c r="I32" s="76">
        <f>'Year 1'!I32+'Year 2'!I32+'Year 3'!I32+'Year 4'!I32+'Year 5'!I32</f>
        <v>0</v>
      </c>
      <c r="J32" s="76">
        <f>'Year 1'!J32+'Year 2'!J32+'Year 3'!J32+'Year 4'!J32+'Year 5'!J32</f>
        <v>0</v>
      </c>
      <c r="K32" s="76">
        <f>'Year 1'!K32+'Year 2'!K32+'Year 3'!K32+'Year 4'!K32+'Year 5'!K32</f>
        <v>0</v>
      </c>
      <c r="L32" s="235"/>
      <c r="M32" s="161"/>
      <c r="N32" s="161"/>
      <c r="O32" s="161"/>
      <c r="P32" s="161"/>
      <c r="Q32" s="161"/>
      <c r="R32" s="161"/>
      <c r="S32" s="161"/>
    </row>
    <row r="33" spans="1:19" ht="12" customHeight="1" thickBot="1" x14ac:dyDescent="0.25">
      <c r="A33" s="19"/>
      <c r="B33" s="7" t="s">
        <v>124</v>
      </c>
      <c r="C33" s="230"/>
      <c r="D33" s="230"/>
      <c r="E33" s="44"/>
      <c r="F33" s="231"/>
      <c r="G33" s="231"/>
      <c r="H33" s="231"/>
      <c r="I33" s="76">
        <f>'Year 1'!I33+'Year 2'!I33+'Year 3'!I33+'Year 4'!I33+'Year 5'!I33</f>
        <v>0</v>
      </c>
      <c r="J33" s="76">
        <f>'Year 1'!J33+'Year 2'!J33+'Year 3'!J33+'Year 4'!J33+'Year 5'!J33</f>
        <v>0</v>
      </c>
      <c r="K33" s="76">
        <f>'Year 1'!K33+'Year 2'!K33+'Year 3'!K33+'Year 4'!K33+'Year 5'!K33</f>
        <v>0</v>
      </c>
      <c r="L33" s="235"/>
      <c r="M33" s="161"/>
      <c r="N33" s="161"/>
      <c r="O33" s="161"/>
      <c r="P33" s="161"/>
      <c r="Q33" s="161"/>
      <c r="R33" s="161"/>
      <c r="S33" s="161"/>
    </row>
    <row r="34" spans="1:19" s="1" customFormat="1" ht="12" customHeight="1" thickBot="1" x14ac:dyDescent="0.25">
      <c r="A34" s="376" t="s">
        <v>0</v>
      </c>
      <c r="B34" s="377"/>
      <c r="C34" s="377"/>
      <c r="D34" s="377"/>
      <c r="E34" s="377"/>
      <c r="F34" s="377"/>
      <c r="G34" s="377"/>
      <c r="H34" s="378"/>
      <c r="I34" s="288">
        <f>'Year 1'!I34+'Year 2'!I34+'Year 3'!I34+'Year 4'!I34+'Year 5'!I34</f>
        <v>0</v>
      </c>
      <c r="J34" s="288">
        <f>'Year 1'!J34+'Year 2'!J34+'Year 3'!J34+'Year 4'!J34+'Year 5'!J34</f>
        <v>0</v>
      </c>
      <c r="K34" s="288">
        <f>'Year 1'!K34+'Year 2'!K34+'Year 3'!K34+'Year 4'!K34+'Year 5'!K34</f>
        <v>0</v>
      </c>
    </row>
    <row r="35" spans="1:19" ht="12" customHeight="1" x14ac:dyDescent="0.2">
      <c r="A35" s="317" t="s">
        <v>9</v>
      </c>
      <c r="B35" s="368"/>
      <c r="C35" s="368"/>
      <c r="D35" s="368"/>
      <c r="E35" s="368"/>
      <c r="F35" s="368"/>
      <c r="G35" s="368"/>
      <c r="H35" s="368"/>
      <c r="I35" s="35"/>
      <c r="J35" s="35"/>
      <c r="K35" s="35"/>
    </row>
    <row r="36" spans="1:19" s="1" customFormat="1" ht="12" customHeight="1" x14ac:dyDescent="0.2">
      <c r="A36" s="19"/>
      <c r="B36" s="298" t="s">
        <v>10</v>
      </c>
      <c r="C36" s="298"/>
      <c r="D36" s="298"/>
      <c r="E36" s="298"/>
      <c r="F36" s="298"/>
      <c r="G36" s="298"/>
      <c r="H36" s="298"/>
      <c r="I36" s="76">
        <f>'Year 1'!I36+'Year 2'!I36+'Year 3'!I36+'Year 4'!I36+'Year 5'!I36</f>
        <v>0</v>
      </c>
      <c r="J36" s="76">
        <f>'Year 1'!J36+'Year 2'!J36+'Year 3'!J36+'Year 4'!J36+'Year 5'!J36</f>
        <v>0</v>
      </c>
      <c r="K36" s="76">
        <f>'Year 1'!K36+'Year 2'!K36+'Year 3'!K36+'Year 4'!K36+'Year 5'!K36</f>
        <v>0</v>
      </c>
    </row>
    <row r="37" spans="1:19" s="1" customFormat="1" ht="12" customHeight="1" thickBot="1" x14ac:dyDescent="0.25">
      <c r="A37" s="165"/>
      <c r="B37" s="375" t="s">
        <v>11</v>
      </c>
      <c r="C37" s="375"/>
      <c r="D37" s="375"/>
      <c r="E37" s="375"/>
      <c r="F37" s="375"/>
      <c r="G37" s="375"/>
      <c r="H37" s="375"/>
      <c r="I37" s="132">
        <f>'Year 1'!I37+'Year 2'!I37+'Year 3'!I37+'Year 4'!I37+'Year 5'!I37</f>
        <v>0</v>
      </c>
      <c r="J37" s="132">
        <f>'Year 1'!J37+'Year 2'!J37+'Year 3'!J37+'Year 4'!J37+'Year 5'!J37</f>
        <v>0</v>
      </c>
      <c r="K37" s="132">
        <f>'Year 1'!K37+'Year 2'!K37+'Year 3'!K37+'Year 4'!K37+'Year 5'!K37</f>
        <v>0</v>
      </c>
    </row>
    <row r="38" spans="1:19" s="1" customFormat="1" ht="12" customHeight="1" thickBot="1" x14ac:dyDescent="0.25">
      <c r="A38" s="345" t="s">
        <v>98</v>
      </c>
      <c r="B38" s="346"/>
      <c r="C38" s="346"/>
      <c r="D38" s="346"/>
      <c r="E38" s="346"/>
      <c r="F38" s="346"/>
      <c r="G38" s="346"/>
      <c r="H38" s="347"/>
      <c r="I38" s="168">
        <f>'Year 1'!I38+'Year 2'!I38+'Year 3'!I38+'Year 4'!I38+'Year 5'!I38</f>
        <v>0</v>
      </c>
      <c r="J38" s="168">
        <f>'Year 1'!J38+'Year 2'!J38+'Year 3'!J38+'Year 4'!J38+'Year 5'!J38</f>
        <v>0</v>
      </c>
      <c r="K38" s="168">
        <f>'Year 1'!K38+'Year 2'!K38+'Year 3'!K38+'Year 4'!K38+'Year 5'!K38</f>
        <v>0</v>
      </c>
    </row>
    <row r="39" spans="1:19" ht="12" hidden="1" customHeight="1" x14ac:dyDescent="0.2">
      <c r="A39" s="306" t="s">
        <v>12</v>
      </c>
      <c r="B39" s="307"/>
      <c r="C39" s="307"/>
      <c r="D39" s="307"/>
      <c r="E39" s="307"/>
      <c r="F39" s="307"/>
      <c r="G39" s="307"/>
      <c r="H39" s="307"/>
      <c r="I39" s="336"/>
      <c r="J39" s="336"/>
      <c r="K39" s="336"/>
    </row>
    <row r="40" spans="1:19" ht="12" hidden="1" customHeight="1" x14ac:dyDescent="0.2">
      <c r="A40" s="17"/>
      <c r="B40" s="298" t="s">
        <v>13</v>
      </c>
      <c r="C40" s="298"/>
      <c r="D40" s="298"/>
      <c r="E40" s="298"/>
      <c r="F40" s="298"/>
      <c r="G40" s="298"/>
      <c r="H40" s="299"/>
      <c r="I40" s="337"/>
      <c r="J40" s="337"/>
      <c r="K40" s="337"/>
    </row>
    <row r="41" spans="1:19" ht="12" hidden="1" customHeight="1" x14ac:dyDescent="0.2">
      <c r="A41" s="20"/>
      <c r="B41" s="296" t="s">
        <v>14</v>
      </c>
      <c r="C41" s="296"/>
      <c r="D41" s="296"/>
      <c r="E41" s="296"/>
      <c r="F41" s="296"/>
      <c r="G41" s="296"/>
      <c r="H41" s="297"/>
      <c r="I41" s="337"/>
      <c r="J41" s="337"/>
      <c r="K41" s="337"/>
    </row>
    <row r="42" spans="1:19" ht="12" hidden="1" customHeight="1" x14ac:dyDescent="0.2">
      <c r="A42" s="17"/>
      <c r="B42" s="298" t="s">
        <v>15</v>
      </c>
      <c r="C42" s="298"/>
      <c r="D42" s="298"/>
      <c r="E42" s="298"/>
      <c r="F42" s="298"/>
      <c r="G42" s="298"/>
      <c r="H42" s="299"/>
      <c r="I42" s="337"/>
      <c r="J42" s="337"/>
      <c r="K42" s="337"/>
    </row>
    <row r="43" spans="1:19" ht="12" hidden="1" customHeight="1" x14ac:dyDescent="0.2">
      <c r="A43" s="17"/>
      <c r="B43" s="298" t="s">
        <v>16</v>
      </c>
      <c r="C43" s="298"/>
      <c r="D43" s="298"/>
      <c r="E43" s="298"/>
      <c r="F43" s="298"/>
      <c r="G43" s="298"/>
      <c r="H43" s="299"/>
      <c r="I43" s="338"/>
      <c r="J43" s="338"/>
      <c r="K43" s="338"/>
    </row>
    <row r="44" spans="1:19" ht="12" hidden="1" customHeight="1" thickBot="1" x14ac:dyDescent="0.25">
      <c r="A44" s="396" t="s">
        <v>28</v>
      </c>
      <c r="B44" s="397"/>
      <c r="C44" s="397"/>
      <c r="D44" s="397"/>
      <c r="E44" s="397"/>
      <c r="F44" s="397"/>
      <c r="G44" s="397"/>
      <c r="H44" s="398"/>
      <c r="I44" s="76"/>
      <c r="J44" s="76"/>
      <c r="K44" s="76"/>
    </row>
    <row r="45" spans="1:19" ht="12" hidden="1" customHeight="1" x14ac:dyDescent="0.2">
      <c r="A45" s="306" t="s">
        <v>31</v>
      </c>
      <c r="B45" s="307"/>
      <c r="C45" s="307"/>
      <c r="D45" s="307"/>
      <c r="E45" s="307"/>
      <c r="F45" s="307"/>
      <c r="G45" s="307"/>
      <c r="H45" s="307"/>
      <c r="I45" s="35"/>
      <c r="J45" s="35"/>
      <c r="K45" s="35"/>
    </row>
    <row r="46" spans="1:19" ht="12" hidden="1" customHeight="1" x14ac:dyDescent="0.2">
      <c r="A46" s="19"/>
      <c r="B46" s="7" t="s">
        <v>41</v>
      </c>
      <c r="C46" s="12"/>
      <c r="D46" s="44" t="s">
        <v>32</v>
      </c>
      <c r="E46" s="300"/>
      <c r="F46" s="300"/>
      <c r="G46" s="300"/>
      <c r="H46" s="301"/>
      <c r="I46" s="76"/>
      <c r="J46" s="76"/>
      <c r="K46" s="76"/>
    </row>
    <row r="47" spans="1:19" ht="12" hidden="1" customHeight="1" x14ac:dyDescent="0.2">
      <c r="A47" s="19"/>
      <c r="B47" s="7" t="s">
        <v>42</v>
      </c>
      <c r="C47" s="12"/>
      <c r="D47" s="44" t="s">
        <v>32</v>
      </c>
      <c r="E47" s="300"/>
      <c r="F47" s="300"/>
      <c r="G47" s="300"/>
      <c r="H47" s="301"/>
      <c r="I47" s="76"/>
      <c r="J47" s="76"/>
      <c r="K47" s="76"/>
    </row>
    <row r="48" spans="1:19" ht="12" hidden="1" customHeight="1" x14ac:dyDescent="0.2">
      <c r="A48" s="19"/>
      <c r="B48" s="7" t="s">
        <v>43</v>
      </c>
      <c r="C48" s="12"/>
      <c r="D48" s="44" t="s">
        <v>32</v>
      </c>
      <c r="E48" s="300"/>
      <c r="F48" s="300"/>
      <c r="G48" s="300"/>
      <c r="H48" s="301"/>
      <c r="I48" s="76"/>
      <c r="J48" s="76"/>
      <c r="K48" s="76"/>
    </row>
    <row r="49" spans="1:14" ht="12" hidden="1" customHeight="1" x14ac:dyDescent="0.2">
      <c r="A49" s="19"/>
      <c r="B49" s="7" t="s">
        <v>44</v>
      </c>
      <c r="C49" s="12"/>
      <c r="D49" s="44" t="s">
        <v>32</v>
      </c>
      <c r="E49" s="300"/>
      <c r="F49" s="300"/>
      <c r="G49" s="300"/>
      <c r="H49" s="301"/>
      <c r="I49" s="76"/>
      <c r="J49" s="76"/>
      <c r="K49" s="76"/>
    </row>
    <row r="50" spans="1:14" ht="12" hidden="1" customHeight="1" x14ac:dyDescent="0.2">
      <c r="A50" s="19"/>
      <c r="B50" s="7" t="s">
        <v>45</v>
      </c>
      <c r="C50" s="12"/>
      <c r="D50" s="44" t="s">
        <v>32</v>
      </c>
      <c r="E50" s="300"/>
      <c r="F50" s="300"/>
      <c r="G50" s="300"/>
      <c r="H50" s="301"/>
      <c r="I50" s="76"/>
      <c r="J50" s="76"/>
      <c r="K50" s="76"/>
    </row>
    <row r="51" spans="1:14" ht="12" hidden="1" customHeight="1" x14ac:dyDescent="0.2">
      <c r="A51" s="16"/>
      <c r="B51" s="7" t="s">
        <v>46</v>
      </c>
      <c r="C51" s="13"/>
      <c r="D51" s="13"/>
      <c r="E51" s="13"/>
      <c r="F51" s="13"/>
      <c r="G51" s="13"/>
      <c r="H51" s="13"/>
      <c r="I51" s="76"/>
      <c r="J51" s="76"/>
      <c r="K51" s="76"/>
    </row>
    <row r="52" spans="1:14" ht="12" hidden="1" customHeight="1" thickBot="1" x14ac:dyDescent="0.25">
      <c r="A52" s="323" t="s">
        <v>30</v>
      </c>
      <c r="B52" s="324"/>
      <c r="C52" s="324"/>
      <c r="D52" s="43"/>
      <c r="E52" s="43"/>
      <c r="F52" s="43"/>
      <c r="G52" s="43"/>
      <c r="H52" s="43"/>
      <c r="I52" s="76"/>
      <c r="J52" s="76"/>
      <c r="K52" s="76"/>
    </row>
    <row r="53" spans="1:14" s="3" customFormat="1" ht="12" customHeight="1" x14ac:dyDescent="0.2">
      <c r="A53" s="317" t="s">
        <v>17</v>
      </c>
      <c r="B53" s="318"/>
      <c r="C53" s="318"/>
      <c r="D53" s="318"/>
      <c r="E53" s="318"/>
      <c r="F53" s="318"/>
      <c r="G53" s="318"/>
      <c r="H53" s="319"/>
      <c r="I53" s="34"/>
      <c r="J53" s="34"/>
      <c r="K53" s="34"/>
      <c r="M53" s="83"/>
      <c r="N53" s="83"/>
    </row>
    <row r="54" spans="1:14" ht="12" customHeight="1" x14ac:dyDescent="0.2">
      <c r="A54" s="17"/>
      <c r="B54" s="298" t="s">
        <v>80</v>
      </c>
      <c r="C54" s="298"/>
      <c r="D54" s="298"/>
      <c r="E54" s="298"/>
      <c r="F54" s="298"/>
      <c r="G54" s="298"/>
      <c r="H54" s="298"/>
      <c r="I54" s="76">
        <f>'Year 1'!I54+'Year 2'!I54+'Year 3'!I54+'Year 4'!I54+'Year 5'!I54</f>
        <v>0</v>
      </c>
      <c r="J54" s="76">
        <f>'Year 1'!J54+'Year 2'!J54+'Year 3'!J54+'Year 4'!J54+'Year 5'!J54</f>
        <v>0</v>
      </c>
      <c r="K54" s="76">
        <f>'Year 1'!K54+'Year 2'!K54+'Year 3'!K54+'Year 4'!K54+'Year 5'!K54</f>
        <v>0</v>
      </c>
      <c r="L54" s="6"/>
      <c r="M54" s="6"/>
      <c r="N54" s="84"/>
    </row>
    <row r="55" spans="1:14" ht="12" customHeight="1" x14ac:dyDescent="0.2">
      <c r="A55" s="17"/>
      <c r="B55" s="298" t="s">
        <v>81</v>
      </c>
      <c r="C55" s="298"/>
      <c r="D55" s="298"/>
      <c r="E55" s="298"/>
      <c r="F55" s="298"/>
      <c r="G55" s="298"/>
      <c r="H55" s="298"/>
      <c r="I55" s="76">
        <f>'Year 1'!I55+'Year 2'!I55+'Year 3'!I55+'Year 4'!I55+'Year 5'!I55</f>
        <v>0</v>
      </c>
      <c r="J55" s="76">
        <f>'Year 1'!J55+'Year 2'!J55+'Year 3'!J55+'Year 4'!J55+'Year 5'!J55</f>
        <v>0</v>
      </c>
      <c r="K55" s="76">
        <f>'Year 1'!K55+'Year 2'!K55+'Year 3'!K55+'Year 4'!K55+'Year 5'!K55</f>
        <v>0</v>
      </c>
      <c r="M55" s="82"/>
      <c r="N55" s="82"/>
    </row>
    <row r="56" spans="1:14" ht="12" customHeight="1" x14ac:dyDescent="0.2">
      <c r="A56" s="17"/>
      <c r="B56" s="302" t="s">
        <v>82</v>
      </c>
      <c r="C56" s="302"/>
      <c r="D56" s="302"/>
      <c r="E56" s="302"/>
      <c r="F56" s="302"/>
      <c r="G56" s="302"/>
      <c r="H56" s="302"/>
      <c r="I56" s="199">
        <f>'Year 1'!I56+'Year 2'!I56+'Year 3'!I56+'Year 4'!I56+'Year 5'!I56</f>
        <v>0</v>
      </c>
      <c r="J56" s="199">
        <f>'Year 1'!J56+'Year 2'!J56+'Year 3'!J56+'Year 4'!J56+'Year 5'!J56</f>
        <v>0</v>
      </c>
      <c r="K56" s="199">
        <f>'Year 1'!K56+'Year 2'!K56+'Year 3'!K56+'Year 4'!K56+'Year 5'!K56</f>
        <v>0</v>
      </c>
    </row>
    <row r="57" spans="1:14" ht="12" customHeight="1" x14ac:dyDescent="0.2">
      <c r="A57" s="17"/>
      <c r="B57" s="302" t="s">
        <v>83</v>
      </c>
      <c r="C57" s="302"/>
      <c r="D57" s="302"/>
      <c r="E57" s="302"/>
      <c r="F57" s="302"/>
      <c r="G57" s="302"/>
      <c r="H57" s="302"/>
      <c r="I57" s="199">
        <f>'Year 1'!I57+'Year 2'!I57+'Year 3'!I57+'Year 4'!I57+'Year 5'!I57</f>
        <v>0</v>
      </c>
      <c r="J57" s="199">
        <f>'Year 1'!J57+'Year 2'!J57+'Year 3'!J57+'Year 4'!J57+'Year 5'!J57</f>
        <v>0</v>
      </c>
      <c r="K57" s="199">
        <f>'Year 1'!K57+'Year 2'!K57+'Year 3'!K57+'Year 4'!K57+'Year 5'!K57</f>
        <v>0</v>
      </c>
    </row>
    <row r="58" spans="1:14" ht="12" customHeight="1" x14ac:dyDescent="0.2">
      <c r="A58" s="17"/>
      <c r="B58" s="302" t="s">
        <v>84</v>
      </c>
      <c r="C58" s="302"/>
      <c r="D58" s="302"/>
      <c r="E58" s="302"/>
      <c r="F58" s="302"/>
      <c r="G58" s="302"/>
      <c r="H58" s="302"/>
      <c r="I58" s="199">
        <f>'Year 1'!I58+'Year 2'!I58+'Year 3'!I58+'Year 4'!I58+'Year 5'!I58</f>
        <v>0</v>
      </c>
      <c r="J58" s="199">
        <f>'Year 1'!J58+'Year 2'!J58+'Year 3'!J58+'Year 4'!J58+'Year 5'!J58</f>
        <v>0</v>
      </c>
      <c r="K58" s="199">
        <f>'Year 1'!K58+'Year 2'!K58+'Year 3'!K58+'Year 4'!K58+'Year 5'!K58</f>
        <v>0</v>
      </c>
    </row>
    <row r="59" spans="1:14" ht="12" customHeight="1" x14ac:dyDescent="0.2">
      <c r="A59" s="17"/>
      <c r="B59" s="302" t="s">
        <v>108</v>
      </c>
      <c r="C59" s="302"/>
      <c r="D59" s="302"/>
      <c r="E59" s="302"/>
      <c r="F59" s="302"/>
      <c r="G59" s="302"/>
      <c r="H59" s="302"/>
      <c r="I59" s="200"/>
      <c r="J59" s="199">
        <f>'Year 1'!J59+'Year 2'!J59+'Year 3'!J59+'Year 4'!J59+'Year 5'!J59</f>
        <v>0</v>
      </c>
      <c r="K59" s="199">
        <f>'Year 1'!K59+'Year 2'!K59+'Year 3'!K59+'Year 4'!K59+'Year 5'!K59</f>
        <v>0</v>
      </c>
      <c r="L59" s="7"/>
    </row>
    <row r="60" spans="1:14" ht="12" customHeight="1" x14ac:dyDescent="0.2">
      <c r="A60" s="17"/>
      <c r="B60" s="302" t="s">
        <v>90</v>
      </c>
      <c r="C60" s="302"/>
      <c r="D60" s="302"/>
      <c r="E60" s="302"/>
      <c r="F60" s="302"/>
      <c r="G60" s="302"/>
      <c r="H60" s="302"/>
      <c r="I60" s="200"/>
      <c r="J60" s="287">
        <f>'Year 1'!J60+'Year 2'!J60+'Year 3'!J60+'Year 4'!J60+'Year 5'!J60</f>
        <v>0</v>
      </c>
      <c r="K60" s="287">
        <f>'Year 1'!K60+'Year 2'!K60+'Year 3'!K60+'Year 4'!K60+'Year 5'!K60</f>
        <v>0</v>
      </c>
      <c r="L60" s="18"/>
    </row>
    <row r="61" spans="1:14" ht="12" customHeight="1" thickBot="1" x14ac:dyDescent="0.25">
      <c r="A61" s="29"/>
      <c r="B61" s="298" t="s">
        <v>33</v>
      </c>
      <c r="C61" s="298"/>
      <c r="D61" s="298"/>
      <c r="E61" s="298"/>
      <c r="F61" s="298"/>
      <c r="G61" s="298"/>
      <c r="H61" s="298"/>
      <c r="I61" s="132">
        <f>'Year 1'!I61+'Year 2'!I61+'Year 3'!I61+'Year 4'!I61+'Year 5'!I61</f>
        <v>0</v>
      </c>
      <c r="J61" s="132">
        <f>'Year 1'!J61+'Year 2'!J61+'Year 3'!J61+'Year 4'!J61+'Year 5'!J61</f>
        <v>0</v>
      </c>
      <c r="K61" s="132">
        <f>'Year 1'!K61+'Year 2'!K61+'Year 3'!K61+'Year 4'!K61+'Year 5'!K61</f>
        <v>0</v>
      </c>
      <c r="L61" s="18"/>
    </row>
    <row r="62" spans="1:14" ht="12" customHeight="1" thickBot="1" x14ac:dyDescent="0.25">
      <c r="A62" s="345" t="s">
        <v>19</v>
      </c>
      <c r="B62" s="346"/>
      <c r="C62" s="346"/>
      <c r="D62" s="346"/>
      <c r="E62" s="346"/>
      <c r="F62" s="346"/>
      <c r="G62" s="346"/>
      <c r="H62" s="347"/>
      <c r="I62" s="151">
        <f>'Year 1'!I62+'Year 2'!I62+'Year 3'!I62+'Year 4'!I62+'Year 5'!I62</f>
        <v>0</v>
      </c>
      <c r="J62" s="151">
        <f>'Year 1'!J62+'Year 2'!J62+'Year 3'!J62+'Year 4'!J62+'Year 5'!J62</f>
        <v>0</v>
      </c>
      <c r="K62" s="151">
        <f>'Year 1'!K62+'Year 2'!K62+'Year 3'!K62+'Year 4'!K62+'Year 5'!K62</f>
        <v>0</v>
      </c>
    </row>
    <row r="63" spans="1:14" ht="12" customHeight="1" thickBot="1" x14ac:dyDescent="0.25">
      <c r="A63" s="308" t="s">
        <v>18</v>
      </c>
      <c r="B63" s="309"/>
      <c r="C63" s="309"/>
      <c r="D63" s="309"/>
      <c r="E63" s="309"/>
      <c r="F63" s="309"/>
      <c r="G63" s="309"/>
      <c r="H63" s="309"/>
      <c r="I63" s="169">
        <f>'Year 1'!I63+'Year 2'!I63+'Year 3'!I63+'Year 4'!I63+'Year 5'!I63</f>
        <v>0</v>
      </c>
      <c r="J63" s="169">
        <f>'Year 1'!J63+'Year 2'!J63+'Year 3'!J63+'Year 4'!J63+'Year 5'!J63</f>
        <v>0</v>
      </c>
      <c r="K63" s="169">
        <f>'Year 1'!K63+'Year 2'!K63+'Year 3'!K63+'Year 4'!K63+'Year 5'!K63</f>
        <v>0</v>
      </c>
    </row>
    <row r="64" spans="1:14" ht="20.25" customHeight="1" x14ac:dyDescent="0.2">
      <c r="A64" s="311" t="s">
        <v>94</v>
      </c>
      <c r="B64" s="312"/>
      <c r="C64" s="313"/>
      <c r="D64" s="26"/>
      <c r="E64" s="27" t="s">
        <v>1</v>
      </c>
      <c r="F64" s="62" t="s">
        <v>65</v>
      </c>
      <c r="G64" s="15" t="s">
        <v>2</v>
      </c>
      <c r="H64" s="30"/>
      <c r="I64" s="36"/>
      <c r="J64" s="36"/>
      <c r="K64" s="36"/>
    </row>
    <row r="65" spans="1:13" ht="12" customHeight="1" x14ac:dyDescent="0.2">
      <c r="A65" s="314"/>
      <c r="B65" s="315"/>
      <c r="C65" s="316"/>
      <c r="D65" s="107"/>
      <c r="E65" s="111"/>
      <c r="F65" s="112"/>
      <c r="G65" s="112"/>
      <c r="H65" s="101"/>
      <c r="I65" s="37"/>
      <c r="J65" s="37"/>
      <c r="K65" s="37"/>
    </row>
    <row r="66" spans="1:13" ht="12" customHeight="1" thickBot="1" x14ac:dyDescent="0.25">
      <c r="A66" s="392" t="s">
        <v>95</v>
      </c>
      <c r="B66" s="393"/>
      <c r="C66" s="394"/>
      <c r="D66" s="23" t="s">
        <v>56</v>
      </c>
      <c r="E66" s="170">
        <f>'Year 5'!E66</f>
        <v>0.4</v>
      </c>
      <c r="F66" s="171">
        <f>'Year 1'!F66+'Year 2'!F66+'Year 3'!F66+'Year 4'!F66+'Year 5'!F66</f>
        <v>0</v>
      </c>
      <c r="G66" s="171">
        <f>'Year 1'!G66+'Year 2'!G66+'Year 3'!G66+'Year 4'!G66+'Year 5'!G66</f>
        <v>0</v>
      </c>
      <c r="H66" s="102"/>
      <c r="I66" s="110"/>
      <c r="J66" s="154">
        <f>G66</f>
        <v>0</v>
      </c>
      <c r="K66" s="110"/>
    </row>
    <row r="67" spans="1:13" ht="12" customHeight="1" thickBot="1" x14ac:dyDescent="0.25">
      <c r="A67" s="308" t="s">
        <v>88</v>
      </c>
      <c r="B67" s="309"/>
      <c r="C67" s="309"/>
      <c r="D67" s="309"/>
      <c r="E67" s="309"/>
      <c r="F67" s="309"/>
      <c r="G67" s="309"/>
      <c r="H67" s="395"/>
      <c r="I67" s="169">
        <f>'Year 1'!I67+'Year 2'!I67+'Year 3'!I67+'Year 4'!I67+'Year 5'!I67</f>
        <v>0</v>
      </c>
      <c r="J67" s="169">
        <f>'Year 1'!J67+'Year 2'!J67+'Year 3'!J67+'Year 4'!J67+'Year 5'!J67</f>
        <v>0</v>
      </c>
      <c r="K67" s="169">
        <f>'Year 1'!K67+'Year 2'!K67+'Year 3'!K67+'Year 4'!K67+'Year 5'!K67</f>
        <v>0</v>
      </c>
      <c r="L67" s="167"/>
      <c r="M67" s="167"/>
    </row>
    <row r="68" spans="1:13" ht="11.25" customHeight="1" x14ac:dyDescent="0.2">
      <c r="A68" s="325" t="str">
        <f>'Year 1'!A68</f>
        <v>Note:  Permanent Equipment, Participant Support Costs, Subcontracts over $25,000, and Tuition are not included in the base for the indirect cost calculation.</v>
      </c>
      <c r="B68" s="325"/>
      <c r="C68" s="325"/>
      <c r="D68" s="325"/>
      <c r="E68" s="325"/>
      <c r="F68" s="325"/>
      <c r="G68" s="325"/>
      <c r="H68" s="325"/>
      <c r="I68" s="156"/>
      <c r="J68" s="24"/>
      <c r="K68" s="24"/>
    </row>
    <row r="69" spans="1:13" ht="11.25" customHeight="1" x14ac:dyDescent="0.2">
      <c r="A69" s="116"/>
      <c r="B69" s="116"/>
      <c r="C69" s="116"/>
      <c r="D69" s="116"/>
      <c r="E69" s="116"/>
      <c r="F69" s="116"/>
      <c r="G69" s="116"/>
      <c r="H69" s="116"/>
      <c r="I69" s="24"/>
      <c r="J69" s="24"/>
      <c r="K69" s="24"/>
    </row>
    <row r="70" spans="1:13" ht="11.25" customHeight="1" thickBot="1" x14ac:dyDescent="0.25">
      <c r="A70" s="310"/>
      <c r="B70" s="310"/>
      <c r="C70" s="310"/>
      <c r="D70" s="310"/>
      <c r="E70" s="310"/>
      <c r="F70" s="310"/>
      <c r="G70" s="310"/>
      <c r="H70" s="310"/>
      <c r="I70" s="24"/>
      <c r="J70" s="24"/>
      <c r="K70" s="24"/>
    </row>
    <row r="71" spans="1:13" ht="13.9" customHeight="1" x14ac:dyDescent="0.3">
      <c r="A71" s="339" t="s">
        <v>62</v>
      </c>
      <c r="B71" s="340"/>
      <c r="C71" s="340"/>
      <c r="D71" s="340"/>
      <c r="E71" s="340"/>
      <c r="F71" s="340"/>
      <c r="G71" s="340"/>
      <c r="H71" s="341"/>
      <c r="I71" s="342">
        <f>I67</f>
        <v>0</v>
      </c>
      <c r="J71" s="343"/>
      <c r="K71" s="344"/>
      <c r="L71" s="126" t="s">
        <v>92</v>
      </c>
      <c r="M71" s="126"/>
    </row>
    <row r="72" spans="1:13" ht="13.9" customHeight="1" x14ac:dyDescent="0.3">
      <c r="A72" s="290" t="s">
        <v>86</v>
      </c>
      <c r="B72" s="291"/>
      <c r="C72" s="291"/>
      <c r="D72" s="291"/>
      <c r="E72" s="291"/>
      <c r="F72" s="291"/>
      <c r="G72" s="291"/>
      <c r="H72" s="292"/>
      <c r="I72" s="293">
        <f>J67</f>
        <v>0</v>
      </c>
      <c r="J72" s="326"/>
      <c r="K72" s="386"/>
      <c r="L72" s="14"/>
      <c r="M72" s="14"/>
    </row>
    <row r="73" spans="1:13" ht="13.9" customHeight="1" x14ac:dyDescent="0.3">
      <c r="A73" s="290" t="s">
        <v>85</v>
      </c>
      <c r="B73" s="326"/>
      <c r="C73" s="326"/>
      <c r="D73" s="326"/>
      <c r="E73" s="326"/>
      <c r="F73" s="326"/>
      <c r="G73" s="326"/>
      <c r="H73" s="327"/>
      <c r="I73" s="293">
        <f>K67</f>
        <v>0</v>
      </c>
      <c r="J73" s="326"/>
      <c r="K73" s="386"/>
      <c r="L73" s="14"/>
      <c r="M73" s="14"/>
    </row>
    <row r="74" spans="1:13" ht="13.9" customHeight="1" thickBot="1" x14ac:dyDescent="0.35">
      <c r="A74" s="328" t="s">
        <v>63</v>
      </c>
      <c r="B74" s="329"/>
      <c r="C74" s="329"/>
      <c r="D74" s="329"/>
      <c r="E74" s="329"/>
      <c r="F74" s="329"/>
      <c r="G74" s="329"/>
      <c r="H74" s="330"/>
      <c r="I74" s="331">
        <f>SUM(I71:K73)</f>
        <v>0</v>
      </c>
      <c r="J74" s="384"/>
      <c r="K74" s="385"/>
      <c r="L74" s="14"/>
      <c r="M74" s="14"/>
    </row>
    <row r="75" spans="1:13" x14ac:dyDescent="0.2">
      <c r="K75" s="175" t="str">
        <f>'Year 1'!K75</f>
        <v>rev 08.17.26</v>
      </c>
    </row>
    <row r="76" spans="1:13" x14ac:dyDescent="0.2">
      <c r="K76" s="157"/>
    </row>
  </sheetData>
  <sheetProtection sheet="1" objects="1" scenarios="1"/>
  <mergeCells count="72">
    <mergeCell ref="B8:C8"/>
    <mergeCell ref="A1:H1"/>
    <mergeCell ref="A2:H2"/>
    <mergeCell ref="B5:C5"/>
    <mergeCell ref="B6:C6"/>
    <mergeCell ref="A3:C3"/>
    <mergeCell ref="F3:H3"/>
    <mergeCell ref="B4:C4"/>
    <mergeCell ref="K3:K4"/>
    <mergeCell ref="K39:K43"/>
    <mergeCell ref="I71:K71"/>
    <mergeCell ref="A52:C52"/>
    <mergeCell ref="A53:H53"/>
    <mergeCell ref="B54:H54"/>
    <mergeCell ref="B61:H61"/>
    <mergeCell ref="J3:J4"/>
    <mergeCell ref="J39:J43"/>
    <mergeCell ref="E50:H50"/>
    <mergeCell ref="E46:H46"/>
    <mergeCell ref="I39:I43"/>
    <mergeCell ref="B11:C11"/>
    <mergeCell ref="B43:H43"/>
    <mergeCell ref="I3:I4"/>
    <mergeCell ref="B9:C9"/>
    <mergeCell ref="A74:H74"/>
    <mergeCell ref="I74:K74"/>
    <mergeCell ref="Q5:Q6"/>
    <mergeCell ref="B40:H40"/>
    <mergeCell ref="A44:H44"/>
    <mergeCell ref="A45:H45"/>
    <mergeCell ref="A39:H39"/>
    <mergeCell ref="A62:H62"/>
    <mergeCell ref="B55:H55"/>
    <mergeCell ref="B56:H56"/>
    <mergeCell ref="B57:H57"/>
    <mergeCell ref="B60:H60"/>
    <mergeCell ref="B41:H41"/>
    <mergeCell ref="B42:H42"/>
    <mergeCell ref="B36:H36"/>
    <mergeCell ref="B10:C10"/>
    <mergeCell ref="A73:H73"/>
    <mergeCell ref="I73:K73"/>
    <mergeCell ref="B37:H37"/>
    <mergeCell ref="A34:H34"/>
    <mergeCell ref="A35:H35"/>
    <mergeCell ref="A71:H71"/>
    <mergeCell ref="A63:H63"/>
    <mergeCell ref="A64:C65"/>
    <mergeCell ref="A66:C66"/>
    <mergeCell ref="A67:H67"/>
    <mergeCell ref="A68:H68"/>
    <mergeCell ref="A70:H70"/>
    <mergeCell ref="E47:H47"/>
    <mergeCell ref="E48:H48"/>
    <mergeCell ref="E49:H49"/>
    <mergeCell ref="A38:H38"/>
    <mergeCell ref="B59:H59"/>
    <mergeCell ref="A72:H72"/>
    <mergeCell ref="I72:K72"/>
    <mergeCell ref="R5:R6"/>
    <mergeCell ref="B58:H58"/>
    <mergeCell ref="B12:C12"/>
    <mergeCell ref="B15:C15"/>
    <mergeCell ref="A16:H16"/>
    <mergeCell ref="B13:C13"/>
    <mergeCell ref="B14:C14"/>
    <mergeCell ref="A17:C17"/>
    <mergeCell ref="A28:H28"/>
    <mergeCell ref="A27:C27"/>
    <mergeCell ref="A29:C29"/>
    <mergeCell ref="A30:H30"/>
    <mergeCell ref="B7:C7"/>
  </mergeCells>
  <phoneticPr fontId="0" type="noConversion"/>
  <conditionalFormatting sqref="Q21:Q25">
    <cfRule type="cellIs" dxfId="0" priority="1" operator="greaterThanOrEqual">
      <formula>0.01</formula>
    </cfRule>
  </conditionalFormatting>
  <printOptions horizontalCentered="1"/>
  <pageMargins left="0.5" right="0.5" top="0.4" bottom="0.25" header="0.5" footer="0.5"/>
  <pageSetup scale="79" fitToHeight="0" orientation="portrait" r:id="rId1"/>
  <headerFooter alignWithMargins="0">
    <oddHeader>&amp;C&amp;"Courier New,Bold"&amp;16&amp;K0070C0"Internal Only"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Year 1</vt:lpstr>
      <vt:lpstr>Year 2</vt:lpstr>
      <vt:lpstr>Year 3</vt:lpstr>
      <vt:lpstr>Year 4</vt:lpstr>
      <vt:lpstr>Year 5</vt:lpstr>
      <vt:lpstr>Composite</vt:lpstr>
      <vt:lpstr>Composite!Print_Area</vt:lpstr>
      <vt:lpstr>'Year 1'!Print_Area</vt:lpstr>
      <vt:lpstr>'Year 2'!Print_Area</vt:lpstr>
      <vt:lpstr>'Year 3'!Print_Area</vt:lpstr>
      <vt:lpstr>'Year 4'!Print_Area</vt:lpstr>
      <vt:lpstr>'Year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2015-09-16T20:00:23Z</dcterms:created>
  <dcterms:modified xsi:type="dcterms:W3CDTF">2026-08-17T21:38:47Z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2023-08-11T18:21:15Z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9efb9617-94ad-48aa-a48c-b4be00f0aaee</vt:lpwstr>
  </property>
  <property fmtid="{D5CDD505-2E9C-101B-9397-08002B2CF9AE}" pid="8" name="MSIP_Label_638202f9-8d41-4950-b014-f183e397b746_ContentBits">
    <vt:lpwstr>0</vt:lpwstr>
  </property>
</Properties>
</file>