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26987036-F3E0-430F-BFB0-820D786E1914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Composite!$A$1:$I$57</definedName>
    <definedName name="_xlnm._FilterDatabase" localSheetId="5" hidden="1">'Year 5'!$A$1:$I$57</definedName>
    <definedName name="_xlnm.Print_Area" localSheetId="6">Composite!$A$1:$I$62</definedName>
    <definedName name="_xlnm.Print_Area" localSheetId="1">'Year 1'!$A$1:$I$62</definedName>
    <definedName name="_xlnm.Print_Area" localSheetId="2">'Year 2'!$A$1:$I$62</definedName>
    <definedName name="_xlnm.Print_Area" localSheetId="3">'Year 3'!$A$1:$I$62</definedName>
    <definedName name="_xlnm.Print_Area" localSheetId="4">'Year 4'!$A$1:$I$62</definedName>
    <definedName name="_xlnm.Print_Area" localSheetId="5">'Year 5'!$A$1:$I$62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9" l="1"/>
  <c r="I41" i="3"/>
  <c r="I41" i="4"/>
  <c r="I41" i="5"/>
  <c r="I35" i="1"/>
  <c r="I37" i="1"/>
  <c r="I41" i="1"/>
  <c r="I37" i="9"/>
  <c r="I37" i="3"/>
  <c r="I37" i="4"/>
  <c r="I37" i="5"/>
  <c r="E44" i="6"/>
  <c r="E45" i="6"/>
  <c r="E46" i="6"/>
  <c r="E47" i="6"/>
  <c r="E43" i="6"/>
  <c r="C44" i="9"/>
  <c r="C44" i="3"/>
  <c r="C44" i="4"/>
  <c r="C45" i="9"/>
  <c r="C45" i="3"/>
  <c r="C45" i="4"/>
  <c r="C46" i="9"/>
  <c r="C46" i="3"/>
  <c r="C46" i="4"/>
  <c r="C47" i="9"/>
  <c r="C47" i="3"/>
  <c r="C47" i="4"/>
  <c r="C43" i="9"/>
  <c r="C43" i="3"/>
  <c r="C43" i="4"/>
  <c r="I47" i="1"/>
  <c r="I47" i="9"/>
  <c r="I47" i="3"/>
  <c r="I47" i="4"/>
  <c r="I47" i="5"/>
  <c r="C47" i="6"/>
  <c r="C47" i="5"/>
  <c r="C46" i="5"/>
  <c r="C46" i="6"/>
  <c r="C45" i="6"/>
  <c r="C45" i="5"/>
  <c r="C44" i="6"/>
  <c r="C44" i="5"/>
  <c r="C43" i="6"/>
  <c r="C43" i="5"/>
  <c r="I44" i="1"/>
  <c r="I44" i="9"/>
  <c r="I44" i="3"/>
  <c r="I45" i="1"/>
  <c r="I45" i="9"/>
  <c r="I45" i="3"/>
  <c r="I46" i="1"/>
  <c r="I46" i="9"/>
  <c r="I46" i="3"/>
  <c r="I43" i="1"/>
  <c r="I45" i="5"/>
  <c r="I45" i="4"/>
  <c r="I44" i="5"/>
  <c r="I44" i="4"/>
  <c r="I46" i="5"/>
  <c r="I46" i="4"/>
  <c r="I43" i="9"/>
  <c r="I48" i="1"/>
  <c r="I48" i="9"/>
  <c r="I43" i="3"/>
  <c r="I43" i="4"/>
  <c r="I48" i="3"/>
  <c r="I43" i="5"/>
  <c r="I48" i="5"/>
  <c r="I48" i="4"/>
  <c r="I43" i="6"/>
  <c r="I26" i="9"/>
  <c r="I26" i="3"/>
  <c r="I26" i="4"/>
  <c r="I26" i="5"/>
  <c r="I57" i="9"/>
  <c r="I57" i="3"/>
  <c r="I57" i="4"/>
  <c r="I57" i="5"/>
  <c r="I57" i="1"/>
  <c r="I49" i="9"/>
  <c r="I49" i="3"/>
  <c r="I49" i="4"/>
  <c r="I49" i="5"/>
  <c r="I49" i="1"/>
  <c r="I35" i="9"/>
  <c r="I35" i="3"/>
  <c r="I35" i="4"/>
  <c r="I35" i="5"/>
  <c r="I48" i="6"/>
  <c r="I38" i="6"/>
  <c r="I39" i="6"/>
  <c r="I40" i="6"/>
  <c r="I49" i="6"/>
  <c r="I35" i="6"/>
  <c r="I37" i="6"/>
  <c r="I41" i="6"/>
  <c r="A27" i="9"/>
  <c r="A27" i="3"/>
  <c r="A27" i="4"/>
  <c r="A27" i="5" s="1"/>
  <c r="I27" i="5" s="1"/>
  <c r="I28" i="5" s="1"/>
  <c r="I58" i="5" s="1"/>
  <c r="I63" i="9"/>
  <c r="I63" i="3"/>
  <c r="I63" i="4"/>
  <c r="I63" i="5"/>
  <c r="B5" i="9"/>
  <c r="B5" i="4"/>
  <c r="E60" i="3"/>
  <c r="E60" i="4"/>
  <c r="E60" i="5"/>
  <c r="E60" i="6"/>
  <c r="E60" i="9"/>
  <c r="A1" i="9"/>
  <c r="A1" i="6"/>
  <c r="A1" i="5"/>
  <c r="A1" i="4"/>
  <c r="A1" i="3"/>
  <c r="A2" i="9"/>
  <c r="A2" i="6"/>
  <c r="A2" i="5"/>
  <c r="A2" i="4"/>
  <c r="A2" i="3"/>
  <c r="E19" i="5"/>
  <c r="E18" i="5"/>
  <c r="I52" i="6"/>
  <c r="I53" i="6"/>
  <c r="I54" i="6"/>
  <c r="I55" i="6"/>
  <c r="I56" i="6"/>
  <c r="I51" i="6"/>
  <c r="B19" i="6"/>
  <c r="B20" i="6"/>
  <c r="B21" i="6"/>
  <c r="B22" i="6"/>
  <c r="B23" i="6"/>
  <c r="B24" i="6"/>
  <c r="B25" i="6"/>
  <c r="B18" i="6"/>
  <c r="I23" i="5"/>
  <c r="I23" i="4"/>
  <c r="I23" i="3"/>
  <c r="I31" i="6"/>
  <c r="I44" i="6"/>
  <c r="I45" i="6"/>
  <c r="I46" i="6"/>
  <c r="I47" i="6"/>
  <c r="I34" i="6"/>
  <c r="I33" i="6"/>
  <c r="I21" i="3"/>
  <c r="I21" i="4"/>
  <c r="I21" i="5"/>
  <c r="I21" i="9"/>
  <c r="I18" i="5"/>
  <c r="E19" i="1"/>
  <c r="I19" i="1"/>
  <c r="E18" i="1"/>
  <c r="I18" i="1"/>
  <c r="B6" i="9"/>
  <c r="B7" i="9"/>
  <c r="B8" i="9"/>
  <c r="B9" i="9"/>
  <c r="B10" i="9"/>
  <c r="I25" i="9"/>
  <c r="I24" i="9"/>
  <c r="I23" i="9"/>
  <c r="I22" i="9"/>
  <c r="I20" i="9"/>
  <c r="B15" i="9"/>
  <c r="B14" i="9"/>
  <c r="B13" i="9"/>
  <c r="B12" i="9"/>
  <c r="I20" i="1"/>
  <c r="I21" i="1"/>
  <c r="I22" i="1"/>
  <c r="I23" i="1"/>
  <c r="I24" i="1"/>
  <c r="I25" i="1"/>
  <c r="I26" i="1"/>
  <c r="I26" i="6"/>
  <c r="I23" i="6"/>
  <c r="I21" i="6"/>
  <c r="E19" i="4"/>
  <c r="I19" i="4"/>
  <c r="E19" i="3"/>
  <c r="I19" i="3"/>
  <c r="E19" i="9"/>
  <c r="I19" i="9"/>
  <c r="E18" i="4"/>
  <c r="I18" i="4"/>
  <c r="E18" i="3"/>
  <c r="I18" i="3"/>
  <c r="E18" i="9"/>
  <c r="I18" i="9"/>
  <c r="I20" i="5"/>
  <c r="I20" i="4"/>
  <c r="I20" i="3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I57" i="6"/>
  <c r="I19" i="5"/>
  <c r="I24" i="4"/>
  <c r="I22" i="4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I22" i="5"/>
  <c r="I24" i="5"/>
  <c r="I25" i="5"/>
  <c r="B15" i="5"/>
  <c r="B14" i="5"/>
  <c r="B13" i="5"/>
  <c r="B12" i="5"/>
  <c r="I25" i="4"/>
  <c r="B15" i="4"/>
  <c r="B14" i="4"/>
  <c r="B13" i="4"/>
  <c r="B12" i="4"/>
  <c r="I22" i="3"/>
  <c r="I24" i="3"/>
  <c r="I25" i="3"/>
  <c r="B15" i="3"/>
  <c r="B14" i="3"/>
  <c r="B13" i="3"/>
  <c r="I24" i="6"/>
  <c r="I22" i="6"/>
  <c r="I25" i="6"/>
  <c r="I20" i="6"/>
  <c r="I18" i="6"/>
  <c r="I19" i="6"/>
  <c r="I12" i="1"/>
  <c r="E6" i="1"/>
  <c r="I6" i="1"/>
  <c r="E14" i="1"/>
  <c r="I14" i="1"/>
  <c r="E13" i="1"/>
  <c r="I13" i="1"/>
  <c r="E15" i="1"/>
  <c r="I15" i="1"/>
  <c r="E9" i="1"/>
  <c r="I9" i="1"/>
  <c r="E10" i="1"/>
  <c r="I10" i="1"/>
  <c r="D14" i="9"/>
  <c r="D14" i="3"/>
  <c r="D7" i="9"/>
  <c r="E7" i="9"/>
  <c r="D13" i="9"/>
  <c r="E7" i="1"/>
  <c r="I7" i="1"/>
  <c r="D15" i="9"/>
  <c r="E15" i="9"/>
  <c r="D12" i="9"/>
  <c r="D12" i="3"/>
  <c r="D12" i="4"/>
  <c r="D9" i="9"/>
  <c r="E9" i="9"/>
  <c r="D10" i="9"/>
  <c r="E10" i="9"/>
  <c r="E12" i="1"/>
  <c r="D8" i="9"/>
  <c r="D8" i="3"/>
  <c r="D6" i="9"/>
  <c r="D6" i="3"/>
  <c r="D6" i="4"/>
  <c r="E8" i="1"/>
  <c r="I8" i="1"/>
  <c r="D5" i="9"/>
  <c r="E5" i="9"/>
  <c r="I5" i="9"/>
  <c r="E5" i="1"/>
  <c r="I5" i="1"/>
  <c r="D9" i="3"/>
  <c r="D9" i="4"/>
  <c r="D15" i="3"/>
  <c r="D15" i="4"/>
  <c r="D15" i="5"/>
  <c r="D7" i="3"/>
  <c r="E7" i="3"/>
  <c r="D10" i="3"/>
  <c r="E10" i="3"/>
  <c r="I10" i="3"/>
  <c r="D5" i="3"/>
  <c r="D14" i="4"/>
  <c r="E14" i="3"/>
  <c r="I14" i="3"/>
  <c r="E6" i="4"/>
  <c r="I6" i="4"/>
  <c r="D6" i="5"/>
  <c r="I16" i="1"/>
  <c r="I27" i="1"/>
  <c r="I28" i="1" s="1"/>
  <c r="D8" i="4"/>
  <c r="E8" i="3"/>
  <c r="I8" i="3"/>
  <c r="D12" i="5"/>
  <c r="E12" i="4"/>
  <c r="I12" i="4"/>
  <c r="E12" i="9"/>
  <c r="I12" i="9"/>
  <c r="E13" i="9"/>
  <c r="I13" i="9"/>
  <c r="E8" i="9"/>
  <c r="I8" i="9"/>
  <c r="I10" i="9"/>
  <c r="E12" i="3"/>
  <c r="I12" i="3"/>
  <c r="D13" i="3"/>
  <c r="I7" i="9"/>
  <c r="E14" i="9"/>
  <c r="I14" i="9"/>
  <c r="E6" i="9"/>
  <c r="I6" i="9"/>
  <c r="I9" i="9"/>
  <c r="I15" i="9"/>
  <c r="E6" i="3"/>
  <c r="I6" i="3"/>
  <c r="E9" i="3"/>
  <c r="I9" i="3"/>
  <c r="D7" i="4"/>
  <c r="E15" i="3"/>
  <c r="I15" i="3"/>
  <c r="E15" i="4"/>
  <c r="I15" i="4"/>
  <c r="E5" i="3"/>
  <c r="I5" i="3"/>
  <c r="D5" i="4"/>
  <c r="E5" i="4"/>
  <c r="D10" i="4"/>
  <c r="E10" i="4"/>
  <c r="I10" i="4"/>
  <c r="I7" i="3"/>
  <c r="I16" i="9"/>
  <c r="I27" i="9"/>
  <c r="I28" i="9"/>
  <c r="I58" i="9" s="1"/>
  <c r="E7" i="4"/>
  <c r="I7" i="4"/>
  <c r="D7" i="5"/>
  <c r="E6" i="5"/>
  <c r="I6" i="5"/>
  <c r="I6" i="6"/>
  <c r="E9" i="4"/>
  <c r="I9" i="4"/>
  <c r="D9" i="5"/>
  <c r="E12" i="5"/>
  <c r="I12" i="5"/>
  <c r="I12" i="6"/>
  <c r="E15" i="5"/>
  <c r="I15" i="5"/>
  <c r="D14" i="5"/>
  <c r="E14" i="4"/>
  <c r="I14" i="4"/>
  <c r="D13" i="4"/>
  <c r="E13" i="3"/>
  <c r="I13" i="3"/>
  <c r="D8" i="5"/>
  <c r="E8" i="4"/>
  <c r="I8" i="4"/>
  <c r="I15" i="6"/>
  <c r="I5" i="4"/>
  <c r="D5" i="5"/>
  <c r="E5" i="5"/>
  <c r="I5" i="5"/>
  <c r="I5" i="6"/>
  <c r="D10" i="5"/>
  <c r="E10" i="5"/>
  <c r="I10" i="5"/>
  <c r="I10" i="6"/>
  <c r="I16" i="3"/>
  <c r="I27" i="3"/>
  <c r="I27" i="6" s="1"/>
  <c r="E14" i="5"/>
  <c r="I14" i="5"/>
  <c r="I14" i="6"/>
  <c r="E7" i="5"/>
  <c r="I7" i="5"/>
  <c r="E13" i="4"/>
  <c r="I13" i="4"/>
  <c r="D13" i="5"/>
  <c r="E9" i="5"/>
  <c r="I9" i="5"/>
  <c r="I9" i="6"/>
  <c r="E8" i="5"/>
  <c r="I8" i="5"/>
  <c r="I8" i="6"/>
  <c r="I16" i="4"/>
  <c r="I27" i="4"/>
  <c r="I28" i="4" s="1"/>
  <c r="I58" i="4" s="1"/>
  <c r="I7" i="6"/>
  <c r="E13" i="5"/>
  <c r="I13" i="5"/>
  <c r="I13" i="6"/>
  <c r="I16" i="5"/>
  <c r="I16" i="6"/>
  <c r="F60" i="4" l="1"/>
  <c r="G60" i="4" s="1"/>
  <c r="I61" i="4" s="1"/>
  <c r="I62" i="4" s="1"/>
  <c r="F60" i="9"/>
  <c r="G60" i="9" s="1"/>
  <c r="I61" i="9" s="1"/>
  <c r="I62" i="9" s="1"/>
  <c r="F60" i="5"/>
  <c r="G60" i="5" s="1"/>
  <c r="I61" i="5" s="1"/>
  <c r="I62" i="5" s="1"/>
  <c r="I58" i="1"/>
  <c r="I28" i="6"/>
  <c r="I28" i="3"/>
  <c r="I58" i="3" s="1"/>
  <c r="I58" i="6" l="1"/>
  <c r="F60" i="1"/>
  <c r="F60" i="3"/>
  <c r="G60" i="3" s="1"/>
  <c r="I61" i="3" s="1"/>
  <c r="I62" i="3" s="1"/>
  <c r="F60" i="6" l="1"/>
  <c r="G60" i="1"/>
  <c r="I61" i="1" l="1"/>
  <c r="G60" i="6"/>
  <c r="I61" i="6" l="1"/>
  <c r="I62" i="1"/>
  <c r="I62" i="6" s="1"/>
</calcChain>
</file>

<file path=xl/sharedStrings.xml><?xml version="1.0" encoding="utf-8"?>
<sst xmlns="http://schemas.openxmlformats.org/spreadsheetml/2006/main" count="551" uniqueCount="98">
  <si>
    <t>TOTAL PERMANENT EQUIPMENT</t>
  </si>
  <si>
    <t>Rate</t>
  </si>
  <si>
    <t>Total</t>
  </si>
  <si>
    <t>)  UNDERGRADUATE STUDENTS</t>
  </si>
  <si>
    <t>)  OTHER PROFESSIONALS (TECHNICIAN, PROGRAMMER, ETC.)</t>
  </si>
  <si>
    <t>)  POST DOCTORAL ASSOCIATES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</si>
  <si>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</si>
  <si>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</si>
  <si>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</si>
  <si>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</si>
  <si>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</si>
  <si>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</si>
  <si>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</si>
  <si>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</si>
  <si>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</si>
  <si>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</si>
  <si>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</si>
  <si>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</si>
  <si>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</si>
  <si>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</si>
  <si>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</si>
  <si>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</si>
  <si>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</si>
  <si>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</si>
  <si>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</si>
  <si>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</si>
  <si>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</si>
  <si>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</si>
  <si>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</si>
  <si>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</si>
  <si>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</si>
  <si>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</si>
  <si>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</si>
  <si>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</si>
  <si>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</si>
  <si>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</si>
  <si>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</si>
  <si>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</si>
  <si>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</si>
  <si>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</si>
  <si>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</si>
  <si>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</si>
  <si>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</si>
  <si>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</si>
  <si>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</si>
  <si>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</si>
  <si>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</si>
  <si>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</si>
  <si>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</si>
  <si>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</si>
  <si>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</si>
  <si>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</si>
  <si>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</si>
  <si>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</si>
  <si>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</si>
  <si>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</si>
  <si>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</si>
  <si>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</si>
  <si>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</si>
  <si>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</si>
  <si>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</si>
  <si>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</si>
  <si>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</si>
  <si>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</si>
  <si>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</si>
  <si>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</si>
  <si>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</si>
  <si>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</si>
  <si>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>)  GRADUATE STUDENTS- Ph.D. GRA</t>
  </si>
  <si>
    <t xml:space="preserve">TUITION </t>
  </si>
  <si>
    <t>)  GRADUATE STUDENTS- MS GRA</t>
  </si>
  <si>
    <t>)  GRADUATE STUDENTS- Hourly Rate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</si>
  <si>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</si>
  <si>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</si>
  <si>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</si>
  <si>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</si>
  <si>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</si>
  <si>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</si>
  <si>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</si>
  <si>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</si>
  <si>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</si>
  <si>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>rev 7.14.22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</si>
  <si>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</si>
  <si>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</si>
  <si>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</si>
  <si>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</si>
  <si>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</si>
  <si>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</si>
  <si>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</si>
  <si>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</si>
  <si>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</si>
  <si>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</si>
  <si>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</si>
  <si>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</si>
  <si>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</si>
  <si>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</si>
  <si>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</si>
  <si>
    <t>Project with start dates between July 1, 2023 and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</si>
</sst>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indent="1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36" t="s">
        <v>52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x14ac:dyDescent="0.3">
      <c r="A2" s="236" t="s">
        <v>48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3.25" x14ac:dyDescent="0.35">
      <c r="A3" s="238" t="s">
        <v>58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49</v>
      </c>
      <c r="B9" s="240" t="s">
        <v>57</v>
      </c>
      <c r="C9" s="240"/>
      <c r="D9" s="240"/>
      <c r="E9" s="240"/>
      <c r="F9" s="240"/>
      <c r="G9" s="240"/>
      <c r="H9" s="240"/>
      <c r="I9" s="240"/>
      <c r="J9" s="240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49</v>
      </c>
      <c r="B11" s="240" t="s">
        <v>54</v>
      </c>
      <c r="C11" s="240"/>
      <c r="D11" s="240"/>
      <c r="E11" s="240"/>
      <c r="F11" s="240"/>
      <c r="G11" s="240"/>
      <c r="H11" s="240"/>
      <c r="I11" s="240"/>
      <c r="J11" s="240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49</v>
      </c>
      <c r="B13" s="240" t="s">
        <v>55</v>
      </c>
      <c r="C13" s="240"/>
      <c r="D13" s="240"/>
      <c r="E13" s="240"/>
      <c r="F13" s="240"/>
      <c r="G13" s="240"/>
      <c r="H13" s="240"/>
      <c r="I13" s="240"/>
      <c r="J13" s="240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49</v>
      </c>
      <c r="B15" s="240" t="s">
        <v>56</v>
      </c>
      <c r="C15" s="240"/>
      <c r="D15" s="240"/>
      <c r="E15" s="240"/>
      <c r="F15" s="240"/>
      <c r="G15" s="240"/>
      <c r="H15" s="240"/>
      <c r="I15" s="240"/>
      <c r="J15" s="240"/>
    </row>
    <row r="16" spans="1:10" ht="30.75" customHeight="1" x14ac:dyDescent="0.2">
      <c r="A16" s="70"/>
      <c r="B16" s="239"/>
      <c r="C16" s="239"/>
      <c r="D16" s="239"/>
      <c r="E16" s="239"/>
      <c r="F16" s="239"/>
      <c r="G16" s="239"/>
      <c r="H16" s="239"/>
      <c r="I16" s="239"/>
      <c r="J16" s="239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4"/>
  <sheetViews>
    <sheetView showZeros="0" tabSelected="1" zoomScale="140" zoomScaleNormal="140" workbookViewId="0">
      <selection sqref="A1:H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77" t="s">
        <v>77</v>
      </c>
      <c r="B1" s="277"/>
      <c r="C1" s="277"/>
      <c r="D1" s="277"/>
      <c r="E1" s="277"/>
      <c r="F1" s="277"/>
      <c r="G1" s="277"/>
      <c r="H1" s="277"/>
      <c r="I1" s="35" t="s">
        <v>32</v>
      </c>
      <c r="J1" s="116"/>
      <c r="K1" s="117" t="s">
        <v>97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0" t="s">
        <v>72</v>
      </c>
      <c r="B2" s="280"/>
      <c r="C2" s="280"/>
      <c r="D2" s="280"/>
      <c r="E2" s="280"/>
      <c r="F2" s="280"/>
      <c r="G2" s="280"/>
      <c r="H2" s="280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283"/>
      <c r="C3" s="284"/>
      <c r="D3" s="29" t="s">
        <v>6</v>
      </c>
      <c r="E3" s="28" t="s">
        <v>7</v>
      </c>
      <c r="F3" s="296" t="s">
        <v>26</v>
      </c>
      <c r="G3" s="297"/>
      <c r="H3" s="298"/>
      <c r="I3" s="287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289"/>
      <c r="C5" s="290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285"/>
      <c r="C6" s="286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285"/>
      <c r="C7" s="285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285"/>
      <c r="C8" s="285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285"/>
      <c r="C9" s="286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285"/>
      <c r="C10" s="286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2" t="s">
        <v>33</v>
      </c>
      <c r="C11" s="293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291"/>
      <c r="C12" s="291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285"/>
      <c r="C13" s="285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285"/>
      <c r="C14" s="285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294"/>
      <c r="C15" s="295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9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109"/>
      <c r="F20" s="36"/>
      <c r="G20" s="103"/>
      <c r="H20" s="93"/>
      <c r="I20" s="85">
        <f t="shared" si="2"/>
        <v>0</v>
      </c>
      <c r="J20" s="121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109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54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09">
        <v>0.47599999999999998</v>
      </c>
      <c r="B27" s="310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03" t="s">
        <v>76</v>
      </c>
      <c r="B29" s="304"/>
      <c r="C29" s="304"/>
      <c r="D29" s="304"/>
      <c r="E29" s="304"/>
      <c r="F29" s="304"/>
      <c r="G29" s="304"/>
      <c r="H29" s="304"/>
      <c r="I29" s="241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242"/>
      <c r="J30" s="123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</row>
    <row r="37" spans="1:19" ht="12" customHeight="1" x14ac:dyDescent="0.15">
      <c r="A37" s="17"/>
      <c r="B37" s="159" t="s">
        <v>84</v>
      </c>
      <c r="C37" s="159"/>
      <c r="D37" s="228"/>
      <c r="E37" s="33" t="s">
        <v>82</v>
      </c>
      <c r="F37" s="208"/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229"/>
      <c r="J38" s="12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274"/>
      <c r="I39" s="229"/>
      <c r="J39" s="12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252"/>
      <c r="I40" s="230"/>
      <c r="J40" s="123"/>
    </row>
    <row r="41" spans="1:19" ht="12" customHeight="1" thickBot="1" x14ac:dyDescent="0.2">
      <c r="A41" s="247" t="s">
        <v>28</v>
      </c>
      <c r="B41" s="248"/>
      <c r="C41" s="248"/>
      <c r="D41" s="248"/>
      <c r="E41" s="248"/>
      <c r="F41" s="248"/>
      <c r="G41" s="248"/>
      <c r="H41" s="249"/>
      <c r="I41" s="232">
        <f>SUM(I37:I40)</f>
        <v>0</v>
      </c>
      <c r="J41" s="123"/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10"/>
      <c r="J42" s="123"/>
    </row>
    <row r="43" spans="1:19" ht="12" customHeight="1" x14ac:dyDescent="0.15">
      <c r="A43" s="32"/>
      <c r="B43" s="33" t="s">
        <v>90</v>
      </c>
      <c r="C43" s="209"/>
      <c r="D43" s="34" t="s">
        <v>95</v>
      </c>
      <c r="E43" s="243"/>
      <c r="F43" s="243"/>
      <c r="G43" s="243"/>
      <c r="H43" s="244"/>
      <c r="I43" s="211">
        <f>IF(E43&lt;=25000,+E43,25000)</f>
        <v>0</v>
      </c>
      <c r="J43" s="123"/>
    </row>
    <row r="44" spans="1:19" ht="12" customHeight="1" x14ac:dyDescent="0.15">
      <c r="A44" s="32"/>
      <c r="B44" s="33" t="s">
        <v>91</v>
      </c>
      <c r="C44" s="209"/>
      <c r="D44" s="34" t="s">
        <v>95</v>
      </c>
      <c r="E44" s="243"/>
      <c r="F44" s="243"/>
      <c r="G44" s="243"/>
      <c r="H44" s="244"/>
      <c r="I44" s="211">
        <f t="shared" ref="I44:I47" si="3">IF(E44&lt;=25000,+E44,25000)</f>
        <v>0</v>
      </c>
      <c r="J44" s="123"/>
    </row>
    <row r="45" spans="1:19" ht="12" customHeight="1" x14ac:dyDescent="0.15">
      <c r="A45" s="32"/>
      <c r="B45" s="33" t="s">
        <v>92</v>
      </c>
      <c r="C45" s="209"/>
      <c r="D45" s="34" t="s">
        <v>95</v>
      </c>
      <c r="E45" s="243"/>
      <c r="F45" s="243"/>
      <c r="G45" s="243"/>
      <c r="H45" s="244"/>
      <c r="I45" s="211">
        <f t="shared" si="3"/>
        <v>0</v>
      </c>
      <c r="J45" s="123"/>
    </row>
    <row r="46" spans="1:19" ht="12" customHeight="1" x14ac:dyDescent="0.15">
      <c r="A46" s="32"/>
      <c r="B46" s="33" t="s">
        <v>93</v>
      </c>
      <c r="C46" s="209"/>
      <c r="D46" s="34" t="s">
        <v>95</v>
      </c>
      <c r="E46" s="243"/>
      <c r="F46" s="243"/>
      <c r="G46" s="243"/>
      <c r="H46" s="244"/>
      <c r="I46" s="211">
        <f t="shared" si="3"/>
        <v>0</v>
      </c>
      <c r="J46" s="123"/>
    </row>
    <row r="47" spans="1:19" ht="12" customHeight="1" x14ac:dyDescent="0.15">
      <c r="A47" s="32"/>
      <c r="B47" s="33" t="s">
        <v>94</v>
      </c>
      <c r="C47" s="209"/>
      <c r="D47" s="34" t="s">
        <v>95</v>
      </c>
      <c r="E47" s="243"/>
      <c r="F47" s="243"/>
      <c r="G47" s="243"/>
      <c r="H47" s="244"/>
      <c r="I47" s="211">
        <f t="shared" si="3"/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56" t="s">
        <v>30</v>
      </c>
      <c r="B49" s="257"/>
      <c r="C49" s="257"/>
      <c r="D49" s="205"/>
      <c r="E49" s="205"/>
      <c r="F49" s="205"/>
      <c r="G49" s="205"/>
      <c r="H49" s="205"/>
      <c r="I49" s="212">
        <f>SUM(I43:I48)</f>
        <v>0</v>
      </c>
      <c r="J49" s="123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13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107"/>
      <c r="J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35"/>
      <c r="B55" s="262" t="s">
        <v>69</v>
      </c>
      <c r="C55" s="262"/>
      <c r="D55" s="262"/>
      <c r="E55" s="262"/>
      <c r="F55" s="262"/>
      <c r="G55" s="262"/>
      <c r="H55" s="262"/>
      <c r="I55" s="136"/>
      <c r="J55" s="126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06"/>
      <c r="J56" s="123"/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6">
        <f>SUM(I51:I56)</f>
        <v>0</v>
      </c>
      <c r="J57" s="123"/>
    </row>
    <row r="58" spans="1:19" ht="12" customHeight="1" thickBot="1" x14ac:dyDescent="0.2">
      <c r="A58" s="266" t="s">
        <v>13</v>
      </c>
      <c r="B58" s="267"/>
      <c r="C58" s="267"/>
      <c r="D58" s="267"/>
      <c r="E58" s="267"/>
      <c r="F58" s="267"/>
      <c r="G58" s="267"/>
      <c r="H58" s="267"/>
      <c r="I58" s="192">
        <f>I28+I31+I35+I41+I49+I57</f>
        <v>0</v>
      </c>
      <c r="J58" s="123"/>
    </row>
    <row r="59" spans="1:19" ht="20.25" customHeight="1" x14ac:dyDescent="0.15">
      <c r="A59" s="268" t="s">
        <v>75</v>
      </c>
      <c r="B59" s="269"/>
      <c r="C59" s="270"/>
      <c r="D59" s="20"/>
      <c r="E59" s="21" t="s">
        <v>1</v>
      </c>
      <c r="F59" s="51" t="s">
        <v>40</v>
      </c>
      <c r="G59" s="12" t="s">
        <v>2</v>
      </c>
      <c r="H59" s="186"/>
      <c r="I59" s="26"/>
      <c r="J59" s="123"/>
    </row>
    <row r="60" spans="1:19" ht="12" customHeight="1" x14ac:dyDescent="0.15">
      <c r="A60" s="271"/>
      <c r="B60" s="272"/>
      <c r="C60" s="273"/>
      <c r="D60" s="2" t="s">
        <v>65</v>
      </c>
      <c r="E60" s="108">
        <v>0.26</v>
      </c>
      <c r="F60" s="86">
        <f>SUM(I58-I55-I48-I31-I41)</f>
        <v>0</v>
      </c>
      <c r="G60" s="86">
        <f>E60*F60</f>
        <v>0</v>
      </c>
      <c r="H60" s="187"/>
      <c r="I60" s="27"/>
      <c r="J60" s="123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7"/>
      <c r="I61" s="193">
        <f>SUM(G60:G61)</f>
        <v>0</v>
      </c>
      <c r="J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2">
        <f>I58+I61</f>
        <v>0</v>
      </c>
      <c r="J62" s="123"/>
    </row>
    <row r="63" spans="1:19" ht="11.25" customHeight="1" x14ac:dyDescent="0.15">
      <c r="A63" s="275" t="s">
        <v>80</v>
      </c>
      <c r="B63" s="276"/>
      <c r="C63" s="276"/>
      <c r="D63" s="276"/>
      <c r="E63" s="276"/>
      <c r="F63" s="276"/>
      <c r="G63" s="276"/>
      <c r="H63" s="276"/>
      <c r="I63" s="89" t="s">
        <v>81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B15:C15"/>
    <mergeCell ref="B8:C8"/>
    <mergeCell ref="F3:H3"/>
    <mergeCell ref="A32:H32"/>
    <mergeCell ref="B4:C4"/>
    <mergeCell ref="A29:H30"/>
    <mergeCell ref="B14:C14"/>
    <mergeCell ref="A17:C17"/>
    <mergeCell ref="A31:H31"/>
    <mergeCell ref="A27:B27"/>
    <mergeCell ref="I3:I4"/>
    <mergeCell ref="B5:C5"/>
    <mergeCell ref="B6:C6"/>
    <mergeCell ref="B7:C7"/>
    <mergeCell ref="B13:C13"/>
    <mergeCell ref="B9:C9"/>
    <mergeCell ref="B12:C12"/>
    <mergeCell ref="B11:C11"/>
    <mergeCell ref="A63:H63"/>
    <mergeCell ref="A1:H1"/>
    <mergeCell ref="A16:H16"/>
    <mergeCell ref="A49:C49"/>
    <mergeCell ref="A42:H42"/>
    <mergeCell ref="E43:H43"/>
    <mergeCell ref="E44:H44"/>
    <mergeCell ref="E45:H45"/>
    <mergeCell ref="B33:H33"/>
    <mergeCell ref="B34:H34"/>
    <mergeCell ref="A2:H2"/>
    <mergeCell ref="B38:H38"/>
    <mergeCell ref="B39:H39"/>
    <mergeCell ref="A3:C3"/>
    <mergeCell ref="B10:C10"/>
    <mergeCell ref="A62:H62"/>
    <mergeCell ref="A61:C61"/>
    <mergeCell ref="A57:H57"/>
    <mergeCell ref="B55:H55"/>
    <mergeCell ref="B56:H56"/>
    <mergeCell ref="A50:H50"/>
    <mergeCell ref="A58:H58"/>
    <mergeCell ref="A59:C60"/>
    <mergeCell ref="B51:H51"/>
    <mergeCell ref="B52:H52"/>
    <mergeCell ref="B53:H53"/>
    <mergeCell ref="B54:H54"/>
    <mergeCell ref="I29:I30"/>
    <mergeCell ref="E46:H46"/>
    <mergeCell ref="E47:H47"/>
    <mergeCell ref="A26:C26"/>
    <mergeCell ref="A41:H41"/>
    <mergeCell ref="A36:H36"/>
    <mergeCell ref="B40:H40"/>
    <mergeCell ref="A35:H35"/>
    <mergeCell ref="A28:C28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4"/>
  <sheetViews>
    <sheetView showZeros="0" zoomScale="140" zoomScaleNormal="140" workbookViewId="0">
      <selection activeCell="H59" sqref="H59:H6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41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329"/>
      <c r="C3" s="329"/>
      <c r="D3" s="29" t="s">
        <v>6</v>
      </c>
      <c r="E3" s="28" t="s">
        <v>7</v>
      </c>
      <c r="F3" s="330" t="s">
        <v>26</v>
      </c>
      <c r="G3" s="331"/>
      <c r="H3" s="332"/>
      <c r="I3" s="287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33">
        <f>'Year 1'!B5</f>
        <v>0</v>
      </c>
      <c r="C5" s="334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87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33">
        <f>'Year 1'!B6</f>
        <v>0</v>
      </c>
      <c r="C6" s="334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86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5">
        <f>'Year 1'!B7</f>
        <v>0</v>
      </c>
      <c r="C7" s="336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5">
        <f>'Year 1'!B8</f>
        <v>0</v>
      </c>
      <c r="C8" s="336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25">
        <f>'Year 1'!B9</f>
        <v>0</v>
      </c>
      <c r="C9" s="326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25">
        <f>'Year 1'!B10</f>
        <v>0</v>
      </c>
      <c r="C10" s="326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33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1">
        <f>'Year 1'!B12</f>
        <v>0</v>
      </c>
      <c r="C12" s="321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1">
        <f>'Year 1'!B13</f>
        <v>0</v>
      </c>
      <c r="C13" s="321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1">
        <f>'Year 1'!B14</f>
        <v>0</v>
      </c>
      <c r="C14" s="321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2">
        <f>'Year 1'!B15</f>
        <v>0</v>
      </c>
      <c r="C15" s="322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09">
        <f>'Year 1'!A27+2%</f>
        <v>0.496</v>
      </c>
      <c r="B27" s="310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95" t="s">
        <v>96</v>
      </c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199">
        <f>I27+I26+I16</f>
        <v>0</v>
      </c>
      <c r="J28" s="134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241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242"/>
      <c r="J30" s="123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16"/>
      <c r="I38" s="229"/>
      <c r="J38" s="123"/>
      <c r="M38" s="13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317"/>
      <c r="I39" s="229"/>
      <c r="J39" s="12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318"/>
      <c r="I40" s="230"/>
      <c r="J40" s="123"/>
    </row>
    <row r="41" spans="1:19" ht="12" customHeight="1" thickBot="1" x14ac:dyDescent="0.2">
      <c r="A41" s="313" t="s">
        <v>28</v>
      </c>
      <c r="B41" s="314"/>
      <c r="C41" s="314"/>
      <c r="D41" s="314"/>
      <c r="E41" s="314"/>
      <c r="F41" s="314"/>
      <c r="G41" s="314"/>
      <c r="H41" s="315"/>
      <c r="I41" s="232">
        <f>SUM(I37:I40)</f>
        <v>0</v>
      </c>
      <c r="J41" s="123"/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5"/>
      <c r="J42" s="123"/>
    </row>
    <row r="43" spans="1:19" ht="12" customHeight="1" x14ac:dyDescent="0.15">
      <c r="A43" s="32"/>
      <c r="B43" s="33" t="s">
        <v>90</v>
      </c>
      <c r="C43" s="227">
        <f>'Year 1'!C43</f>
        <v>0</v>
      </c>
      <c r="D43" s="34" t="s">
        <v>95</v>
      </c>
      <c r="E43" s="243"/>
      <c r="F43" s="243"/>
      <c r="G43" s="243"/>
      <c r="H43" s="244"/>
      <c r="I43" s="211">
        <f>IF(E43+'Year 1'!I43&gt;=25000,25000-'Year 1'!I43,E43)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1'!C44</f>
        <v>0</v>
      </c>
      <c r="D44" s="34" t="s">
        <v>95</v>
      </c>
      <c r="E44" s="243"/>
      <c r="F44" s="243"/>
      <c r="G44" s="243"/>
      <c r="H44" s="244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1'!C45</f>
        <v>0</v>
      </c>
      <c r="D45" s="34" t="s">
        <v>95</v>
      </c>
      <c r="E45" s="243"/>
      <c r="F45" s="243"/>
      <c r="G45" s="243"/>
      <c r="H45" s="244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1'!C46</f>
        <v>0</v>
      </c>
      <c r="D46" s="34" t="s">
        <v>95</v>
      </c>
      <c r="E46" s="243"/>
      <c r="F46" s="243"/>
      <c r="G46" s="243"/>
      <c r="H46" s="244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1'!C47</f>
        <v>0</v>
      </c>
      <c r="D47" s="34" t="s">
        <v>95</v>
      </c>
      <c r="E47" s="243"/>
      <c r="F47" s="243"/>
      <c r="G47" s="243"/>
      <c r="H47" s="244"/>
      <c r="I47" s="211">
        <f>IF(E47+'Year 1'!I47&gt;=25000,25000-'Year 1'!I47,E47)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56" t="s">
        <v>30</v>
      </c>
      <c r="B49" s="257"/>
      <c r="C49" s="248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107"/>
      <c r="J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35"/>
      <c r="B55" s="262" t="s">
        <v>69</v>
      </c>
      <c r="C55" s="262"/>
      <c r="D55" s="262"/>
      <c r="E55" s="262"/>
      <c r="F55" s="262"/>
      <c r="G55" s="262"/>
      <c r="H55" s="262"/>
      <c r="I55" s="136"/>
      <c r="J55" s="195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06"/>
      <c r="J56" s="123"/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6">
        <f>SUM(I51:I56)</f>
        <v>0</v>
      </c>
      <c r="J57" s="123"/>
    </row>
    <row r="58" spans="1:19" ht="12" customHeight="1" thickBot="1" x14ac:dyDescent="0.2">
      <c r="A58" s="266" t="s">
        <v>13</v>
      </c>
      <c r="B58" s="267"/>
      <c r="C58" s="267"/>
      <c r="D58" s="267"/>
      <c r="E58" s="267"/>
      <c r="F58" s="267"/>
      <c r="G58" s="267"/>
      <c r="H58" s="267"/>
      <c r="I58" s="192">
        <f>I28+I31+I35+I41+I49+I57</f>
        <v>0</v>
      </c>
      <c r="J58" s="123"/>
    </row>
    <row r="59" spans="1:19" ht="20.25" customHeight="1" x14ac:dyDescent="0.15">
      <c r="A59" s="268" t="s">
        <v>75</v>
      </c>
      <c r="B59" s="269"/>
      <c r="C59" s="270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271"/>
      <c r="B60" s="272"/>
      <c r="C60" s="273"/>
      <c r="D60" s="182" t="s">
        <v>65</v>
      </c>
      <c r="E60" s="183">
        <f>'Year 1'!E60</f>
        <v>0.26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2">
        <f>I58+I61</f>
        <v>0</v>
      </c>
      <c r="J62" s="123"/>
      <c r="L62" s="123"/>
    </row>
    <row r="63" spans="1:19" ht="11.25" customHeight="1" x14ac:dyDescent="0.15">
      <c r="A63" s="311" t="s">
        <v>80</v>
      </c>
      <c r="B63" s="312"/>
      <c r="C63" s="312"/>
      <c r="D63" s="312"/>
      <c r="E63" s="312"/>
      <c r="F63" s="312"/>
      <c r="G63" s="312"/>
      <c r="H63" s="312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  <mergeCell ref="A16:H16"/>
    <mergeCell ref="A17:C17"/>
    <mergeCell ref="A26:C26"/>
    <mergeCell ref="A29:H30"/>
    <mergeCell ref="A27:B27"/>
    <mergeCell ref="A28:C28"/>
    <mergeCell ref="B11:C11"/>
    <mergeCell ref="B12:C12"/>
    <mergeCell ref="B13:C13"/>
    <mergeCell ref="B14:C14"/>
    <mergeCell ref="B15:C15"/>
    <mergeCell ref="I29:I30"/>
    <mergeCell ref="A32:H32"/>
    <mergeCell ref="B33:H33"/>
    <mergeCell ref="B34:H34"/>
    <mergeCell ref="A36:H36"/>
    <mergeCell ref="B38:H38"/>
    <mergeCell ref="B39:H39"/>
    <mergeCell ref="B40:H40"/>
    <mergeCell ref="A31:H31"/>
    <mergeCell ref="A35:H35"/>
    <mergeCell ref="A63:H63"/>
    <mergeCell ref="B53:H53"/>
    <mergeCell ref="A41:H41"/>
    <mergeCell ref="A42:H42"/>
    <mergeCell ref="E43:H43"/>
    <mergeCell ref="E44:H44"/>
    <mergeCell ref="E45:H45"/>
    <mergeCell ref="E46:H46"/>
    <mergeCell ref="E47:H47"/>
    <mergeCell ref="A49:C49"/>
    <mergeCell ref="A50:H50"/>
    <mergeCell ref="B51:H51"/>
    <mergeCell ref="B52:H52"/>
    <mergeCell ref="A61:C61"/>
    <mergeCell ref="A62:H62"/>
    <mergeCell ref="B54:H54"/>
    <mergeCell ref="B55:H55"/>
    <mergeCell ref="B56:H56"/>
    <mergeCell ref="A57:H57"/>
    <mergeCell ref="A58:H58"/>
    <mergeCell ref="A59:C60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329"/>
      <c r="C3" s="329"/>
      <c r="D3" s="29" t="s">
        <v>6</v>
      </c>
      <c r="E3" s="28" t="s">
        <v>7</v>
      </c>
      <c r="F3" s="330" t="s">
        <v>26</v>
      </c>
      <c r="G3" s="331"/>
      <c r="H3" s="332"/>
      <c r="I3" s="287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1">
        <f>'Year 1'!B5</f>
        <v>0</v>
      </c>
      <c r="C5" s="321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1">
        <f>'Year 1'!B6</f>
        <v>0</v>
      </c>
      <c r="C6" s="321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33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1">
        <f>'Year 1'!B12</f>
        <v>0</v>
      </c>
      <c r="C12" s="321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1">
        <f>'Year 1'!B13</f>
        <v>0</v>
      </c>
      <c r="C13" s="321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1">
        <f>'Year 1'!B14</f>
        <v>0</v>
      </c>
      <c r="C14" s="321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2">
        <f>'Year 1'!B15</f>
        <v>0</v>
      </c>
      <c r="C15" s="322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09">
        <f>'Year 2'!A27+2%</f>
        <v>0.51600000000000001</v>
      </c>
      <c r="B27" s="310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241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242"/>
      <c r="J30" s="123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16"/>
      <c r="I38" s="229"/>
      <c r="J38" s="123"/>
      <c r="M38" s="13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317"/>
      <c r="I39" s="229"/>
      <c r="J39" s="12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318"/>
      <c r="I40" s="230"/>
      <c r="J40" s="123"/>
    </row>
    <row r="41" spans="1:19" ht="12" customHeight="1" thickBot="1" x14ac:dyDescent="0.2">
      <c r="A41" s="313" t="s">
        <v>28</v>
      </c>
      <c r="B41" s="314"/>
      <c r="C41" s="314"/>
      <c r="D41" s="314"/>
      <c r="E41" s="314"/>
      <c r="F41" s="314"/>
      <c r="G41" s="314"/>
      <c r="H41" s="315"/>
      <c r="I41" s="232">
        <f>SUM(I37:I40)</f>
        <v>0</v>
      </c>
      <c r="J41" s="123"/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5"/>
      <c r="J42" s="123"/>
    </row>
    <row r="43" spans="1:19" ht="12" customHeight="1" x14ac:dyDescent="0.15">
      <c r="A43" s="32"/>
      <c r="B43" s="33" t="s">
        <v>90</v>
      </c>
      <c r="C43" s="227">
        <f>'Year 2'!C43</f>
        <v>0</v>
      </c>
      <c r="D43" s="34" t="s">
        <v>95</v>
      </c>
      <c r="E43" s="243"/>
      <c r="F43" s="243"/>
      <c r="G43" s="243"/>
      <c r="H43" s="244"/>
      <c r="I43" s="211">
        <f>IF(E43+'Year 2'!I43+'Year 1'!I43&gt;=25000,25000-('Year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2'!C44</f>
        <v>0</v>
      </c>
      <c r="D44" s="34" t="s">
        <v>95</v>
      </c>
      <c r="E44" s="243"/>
      <c r="F44" s="243"/>
      <c r="G44" s="243"/>
      <c r="H44" s="244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2'!C45</f>
        <v>0</v>
      </c>
      <c r="D45" s="34" t="s">
        <v>95</v>
      </c>
      <c r="E45" s="243"/>
      <c r="F45" s="243"/>
      <c r="G45" s="243"/>
      <c r="H45" s="244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2'!C46</f>
        <v>0</v>
      </c>
      <c r="D46" s="34" t="s">
        <v>95</v>
      </c>
      <c r="E46" s="243"/>
      <c r="F46" s="243"/>
      <c r="G46" s="243"/>
      <c r="H46" s="244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2'!C47</f>
        <v>0</v>
      </c>
      <c r="D47" s="34" t="s">
        <v>95</v>
      </c>
      <c r="E47" s="243"/>
      <c r="F47" s="243"/>
      <c r="G47" s="243"/>
      <c r="H47" s="244"/>
      <c r="I47" s="211">
        <f>IF(E47+'Year 2'!I47+'Year 1'!I47&gt;=25000,25000-('Year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56" t="s">
        <v>30</v>
      </c>
      <c r="B49" s="257"/>
      <c r="C49" s="248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107"/>
      <c r="J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35"/>
      <c r="B55" s="262" t="s">
        <v>69</v>
      </c>
      <c r="C55" s="262"/>
      <c r="D55" s="262"/>
      <c r="E55" s="262"/>
      <c r="F55" s="262"/>
      <c r="G55" s="262"/>
      <c r="H55" s="262"/>
      <c r="I55" s="136"/>
      <c r="J55" s="126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06"/>
      <c r="J56" s="123"/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6">
        <f>SUM(I51:I56)</f>
        <v>0</v>
      </c>
      <c r="J57" s="123"/>
    </row>
    <row r="58" spans="1:19" ht="12" customHeight="1" thickBot="1" x14ac:dyDescent="0.2">
      <c r="A58" s="266" t="s">
        <v>13</v>
      </c>
      <c r="B58" s="267"/>
      <c r="C58" s="267"/>
      <c r="D58" s="267"/>
      <c r="E58" s="267"/>
      <c r="F58" s="267"/>
      <c r="G58" s="267"/>
      <c r="H58" s="267"/>
      <c r="I58" s="192">
        <f>I28+I31+I35+I41+I49+I57</f>
        <v>0</v>
      </c>
      <c r="J58" s="123"/>
    </row>
    <row r="59" spans="1:19" ht="20.25" customHeight="1" x14ac:dyDescent="0.15">
      <c r="A59" s="268" t="s">
        <v>75</v>
      </c>
      <c r="B59" s="269"/>
      <c r="C59" s="270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271"/>
      <c r="B60" s="272"/>
      <c r="C60" s="273"/>
      <c r="D60" s="182" t="s">
        <v>65</v>
      </c>
      <c r="E60" s="183">
        <f>'Year 1'!E60</f>
        <v>0.26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2">
        <f>I58+I61</f>
        <v>0</v>
      </c>
      <c r="J62" s="123"/>
      <c r="L62" s="123"/>
    </row>
    <row r="63" spans="1:19" ht="11.25" customHeight="1" x14ac:dyDescent="0.15">
      <c r="A63" s="311" t="s">
        <v>80</v>
      </c>
      <c r="B63" s="312"/>
      <c r="C63" s="312"/>
      <c r="D63" s="312"/>
      <c r="E63" s="312"/>
      <c r="F63" s="312"/>
      <c r="G63" s="312"/>
      <c r="H63" s="312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I29:I30"/>
    <mergeCell ref="B33:H33"/>
    <mergeCell ref="B34:H34"/>
    <mergeCell ref="A31:H31"/>
    <mergeCell ref="A32:H32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329"/>
      <c r="C3" s="329"/>
      <c r="D3" s="29" t="s">
        <v>6</v>
      </c>
      <c r="E3" s="28" t="s">
        <v>7</v>
      </c>
      <c r="F3" s="330" t="s">
        <v>26</v>
      </c>
      <c r="G3" s="331"/>
      <c r="H3" s="332"/>
      <c r="I3" s="287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37">
        <f>'Year 1'!B5</f>
        <v>0</v>
      </c>
      <c r="C5" s="321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1">
        <f>'Year 1'!B6</f>
        <v>0</v>
      </c>
      <c r="C6" s="321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33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1">
        <f>'Year 1'!B12</f>
        <v>0</v>
      </c>
      <c r="C12" s="321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1">
        <f>'Year 1'!B13</f>
        <v>0</v>
      </c>
      <c r="C13" s="321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1">
        <f>'Year 1'!B14</f>
        <v>0</v>
      </c>
      <c r="C14" s="321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2">
        <f>'Year 1'!B15</f>
        <v>0</v>
      </c>
      <c r="C15" s="322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77"/>
      <c r="E17" s="78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76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09">
        <f>'Year 3'!A27+2%</f>
        <v>0.53600000000000003</v>
      </c>
      <c r="B27" s="310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241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242"/>
      <c r="J30" s="123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  <c r="M36" s="133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16"/>
      <c r="I38" s="229"/>
      <c r="J38" s="12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317"/>
      <c r="I39" s="229"/>
      <c r="J39" s="123"/>
      <c r="M39" s="13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318"/>
      <c r="I40" s="230"/>
      <c r="J40" s="123"/>
    </row>
    <row r="41" spans="1:19" ht="12" customHeight="1" thickBot="1" x14ac:dyDescent="0.2">
      <c r="A41" s="313" t="s">
        <v>28</v>
      </c>
      <c r="B41" s="314"/>
      <c r="C41" s="314"/>
      <c r="D41" s="314"/>
      <c r="E41" s="314"/>
      <c r="F41" s="314"/>
      <c r="G41" s="314"/>
      <c r="H41" s="315"/>
      <c r="I41" s="232">
        <f>SUM(I37:I40)</f>
        <v>0</v>
      </c>
      <c r="J41" s="123"/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5"/>
      <c r="J42" s="123"/>
    </row>
    <row r="43" spans="1:19" ht="12" customHeight="1" x14ac:dyDescent="0.15">
      <c r="A43" s="32"/>
      <c r="B43" s="33" t="s">
        <v>90</v>
      </c>
      <c r="C43" s="227">
        <f>'Year 3'!C43</f>
        <v>0</v>
      </c>
      <c r="D43" s="34" t="s">
        <v>95</v>
      </c>
      <c r="E43" s="243"/>
      <c r="F43" s="243"/>
      <c r="G43" s="243"/>
      <c r="H43" s="244"/>
      <c r="I43" s="211">
        <f>IF(E43+'Year 3'!I43+'Year 2'!I43+'Year 1'!I43&gt;=25000,25000-('Year 3'!I43+'Year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3'!C44</f>
        <v>0</v>
      </c>
      <c r="D44" s="34" t="s">
        <v>95</v>
      </c>
      <c r="E44" s="243"/>
      <c r="F44" s="243"/>
      <c r="G44" s="243"/>
      <c r="H44" s="244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3'!C45</f>
        <v>0</v>
      </c>
      <c r="D45" s="34" t="s">
        <v>95</v>
      </c>
      <c r="E45" s="243"/>
      <c r="F45" s="243"/>
      <c r="G45" s="243"/>
      <c r="H45" s="244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3'!C46</f>
        <v>0</v>
      </c>
      <c r="D46" s="34" t="s">
        <v>95</v>
      </c>
      <c r="E46" s="243"/>
      <c r="F46" s="243"/>
      <c r="G46" s="243"/>
      <c r="H46" s="244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3'!C47</f>
        <v>0</v>
      </c>
      <c r="D47" s="34" t="s">
        <v>95</v>
      </c>
      <c r="E47" s="243"/>
      <c r="F47" s="243"/>
      <c r="G47" s="243"/>
      <c r="H47" s="244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56" t="s">
        <v>30</v>
      </c>
      <c r="B49" s="257"/>
      <c r="C49" s="248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107"/>
      <c r="J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35"/>
      <c r="B55" s="262" t="s">
        <v>69</v>
      </c>
      <c r="C55" s="262"/>
      <c r="D55" s="262"/>
      <c r="E55" s="262"/>
      <c r="F55" s="262"/>
      <c r="G55" s="262"/>
      <c r="H55" s="262"/>
      <c r="I55" s="136"/>
      <c r="J55" s="126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06"/>
      <c r="J56" s="123"/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6">
        <f>SUM(I51:I56)</f>
        <v>0</v>
      </c>
      <c r="J57" s="123"/>
    </row>
    <row r="58" spans="1:19" ht="12" customHeight="1" thickBot="1" x14ac:dyDescent="0.2">
      <c r="A58" s="266" t="s">
        <v>13</v>
      </c>
      <c r="B58" s="267"/>
      <c r="C58" s="267"/>
      <c r="D58" s="267"/>
      <c r="E58" s="267"/>
      <c r="F58" s="267"/>
      <c r="G58" s="267"/>
      <c r="H58" s="267"/>
      <c r="I58" s="192">
        <f>I28+I31+I35+I41+I49+I57</f>
        <v>0</v>
      </c>
      <c r="J58" s="123"/>
    </row>
    <row r="59" spans="1:19" ht="20.25" customHeight="1" x14ac:dyDescent="0.15">
      <c r="A59" s="268" t="s">
        <v>75</v>
      </c>
      <c r="B59" s="269"/>
      <c r="C59" s="270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271"/>
      <c r="B60" s="272"/>
      <c r="C60" s="273"/>
      <c r="D60" s="182" t="s">
        <v>65</v>
      </c>
      <c r="E60" s="183">
        <f>'Year 1'!E60</f>
        <v>0.26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2">
        <f>I58+I61</f>
        <v>0</v>
      </c>
      <c r="J62" s="123"/>
      <c r="L62" s="123"/>
    </row>
    <row r="63" spans="1:19" ht="11.25" customHeight="1" x14ac:dyDescent="0.15">
      <c r="A63" s="311" t="s">
        <v>80</v>
      </c>
      <c r="B63" s="312"/>
      <c r="C63" s="312"/>
      <c r="D63" s="312"/>
      <c r="E63" s="312"/>
      <c r="F63" s="312"/>
      <c r="G63" s="312"/>
      <c r="H63" s="312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I29:I30"/>
    <mergeCell ref="B33:H33"/>
    <mergeCell ref="B34:H34"/>
    <mergeCell ref="A31:H31"/>
    <mergeCell ref="A32:H32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46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329"/>
      <c r="C3" s="329"/>
      <c r="D3" s="29" t="s">
        <v>6</v>
      </c>
      <c r="E3" s="28" t="s">
        <v>7</v>
      </c>
      <c r="F3" s="330" t="s">
        <v>26</v>
      </c>
      <c r="G3" s="331"/>
      <c r="H3" s="332"/>
      <c r="I3" s="287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1">
        <f>'Year 1'!B5</f>
        <v>0</v>
      </c>
      <c r="C5" s="321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1">
        <f>'Year 1'!B6</f>
        <v>0</v>
      </c>
      <c r="C6" s="321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33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1">
        <f>'Year 1'!B12</f>
        <v>0</v>
      </c>
      <c r="C12" s="321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1">
        <f>'Year 1'!B13</f>
        <v>0</v>
      </c>
      <c r="C13" s="321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1">
        <f>'Year 1'!B14</f>
        <v>0</v>
      </c>
      <c r="C14" s="321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2">
        <f>'Year 1'!B15</f>
        <v>0</v>
      </c>
      <c r="C15" s="322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09">
        <f>'Year 4'!A27+2%</f>
        <v>0.55600000000000005</v>
      </c>
      <c r="B27" s="310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241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242"/>
      <c r="J30" s="123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  <c r="M36" s="132"/>
    </row>
    <row r="37" spans="1:19" ht="12" customHeight="1" x14ac:dyDescent="0.15">
      <c r="A37" s="17"/>
      <c r="B37" s="159" t="s">
        <v>84</v>
      </c>
      <c r="C37" s="159"/>
      <c r="D37" s="228">
        <v>0</v>
      </c>
      <c r="E37" s="33" t="s">
        <v>82</v>
      </c>
      <c r="F37" s="208">
        <v>0</v>
      </c>
      <c r="G37" s="208" t="s">
        <v>83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16"/>
      <c r="I38" s="229"/>
      <c r="J38" s="123"/>
      <c r="M38" s="13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317"/>
      <c r="I39" s="229"/>
      <c r="J39" s="12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318"/>
      <c r="I40" s="230"/>
      <c r="J40" s="123"/>
    </row>
    <row r="41" spans="1:19" ht="12" customHeight="1" thickBot="1" x14ac:dyDescent="0.2">
      <c r="A41" s="313" t="s">
        <v>28</v>
      </c>
      <c r="B41" s="314"/>
      <c r="C41" s="314"/>
      <c r="D41" s="314"/>
      <c r="E41" s="314"/>
      <c r="F41" s="314"/>
      <c r="G41" s="314"/>
      <c r="H41" s="315"/>
      <c r="I41" s="232">
        <f>SUM(I37:I40)</f>
        <v>0</v>
      </c>
      <c r="J41" s="123"/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5"/>
      <c r="J42" s="123"/>
    </row>
    <row r="43" spans="1:19" ht="12" customHeight="1" x14ac:dyDescent="0.15">
      <c r="A43" s="32"/>
      <c r="B43" s="33" t="s">
        <v>90</v>
      </c>
      <c r="C43" s="227">
        <f>'Year 4'!C43</f>
        <v>0</v>
      </c>
      <c r="D43" s="34" t="s">
        <v>95</v>
      </c>
      <c r="E43" s="243"/>
      <c r="F43" s="243"/>
      <c r="G43" s="243"/>
      <c r="H43" s="244"/>
      <c r="I43" s="211">
        <f>IF(E43+'Year 4'!I43+'Year 3'!I43+'Year 2'!I43+'Year 1'!I43&gt;=25000,25000-('Year 4'!I43+'Year 3'!I43+'Year 2'!I43+'Year 1'!I43),E43)</f>
        <v>0</v>
      </c>
      <c r="J43" s="123"/>
    </row>
    <row r="44" spans="1:19" ht="12" customHeight="1" x14ac:dyDescent="0.15">
      <c r="A44" s="32"/>
      <c r="B44" s="33" t="s">
        <v>91</v>
      </c>
      <c r="C44" s="227">
        <f>'Year 4'!C44</f>
        <v>0</v>
      </c>
      <c r="D44" s="34" t="s">
        <v>95</v>
      </c>
      <c r="E44" s="243"/>
      <c r="F44" s="243"/>
      <c r="G44" s="243"/>
      <c r="H44" s="244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92</v>
      </c>
      <c r="C45" s="227">
        <f>'Year 4'!C45</f>
        <v>0</v>
      </c>
      <c r="D45" s="34" t="s">
        <v>95</v>
      </c>
      <c r="E45" s="243"/>
      <c r="F45" s="243"/>
      <c r="G45" s="243"/>
      <c r="H45" s="244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93</v>
      </c>
      <c r="C46" s="227">
        <f>'Year 4'!C46</f>
        <v>0</v>
      </c>
      <c r="D46" s="34" t="s">
        <v>95</v>
      </c>
      <c r="E46" s="243"/>
      <c r="F46" s="243"/>
      <c r="G46" s="243"/>
      <c r="H46" s="244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94</v>
      </c>
      <c r="C47" s="227">
        <f>'Year 4'!C47</f>
        <v>0</v>
      </c>
      <c r="D47" s="34" t="s">
        <v>95</v>
      </c>
      <c r="E47" s="243"/>
      <c r="F47" s="243"/>
      <c r="G47" s="243"/>
      <c r="H47" s="244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56" t="s">
        <v>30</v>
      </c>
      <c r="B49" s="257"/>
      <c r="C49" s="248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107"/>
      <c r="J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35"/>
      <c r="B55" s="262" t="s">
        <v>69</v>
      </c>
      <c r="C55" s="262"/>
      <c r="D55" s="262"/>
      <c r="E55" s="262"/>
      <c r="F55" s="262"/>
      <c r="G55" s="262"/>
      <c r="H55" s="262"/>
      <c r="I55" s="136"/>
      <c r="J55" s="126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06"/>
      <c r="J56" s="123"/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6">
        <f>SUM(I51:I56)</f>
        <v>0</v>
      </c>
      <c r="J57" s="123"/>
    </row>
    <row r="58" spans="1:19" ht="12" customHeight="1" thickBot="1" x14ac:dyDescent="0.2">
      <c r="A58" s="266" t="s">
        <v>13</v>
      </c>
      <c r="B58" s="267"/>
      <c r="C58" s="267"/>
      <c r="D58" s="267"/>
      <c r="E58" s="267"/>
      <c r="F58" s="267"/>
      <c r="G58" s="267"/>
      <c r="H58" s="267"/>
      <c r="I58" s="192">
        <f>I28+I31+I35+I41+I49+I57</f>
        <v>0</v>
      </c>
      <c r="J58" s="123"/>
    </row>
    <row r="59" spans="1:19" ht="20.25" customHeight="1" x14ac:dyDescent="0.15">
      <c r="A59" s="268" t="s">
        <v>75</v>
      </c>
      <c r="B59" s="269"/>
      <c r="C59" s="270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271"/>
      <c r="B60" s="272"/>
      <c r="C60" s="273"/>
      <c r="D60" s="182" t="s">
        <v>65</v>
      </c>
      <c r="E60" s="183">
        <f>'Year 1'!E60</f>
        <v>0.26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2">
        <f>I58+I61</f>
        <v>0</v>
      </c>
      <c r="J62" s="123"/>
      <c r="L62" s="123"/>
    </row>
    <row r="63" spans="1:19" ht="11.25" customHeight="1" x14ac:dyDescent="0.15">
      <c r="A63" s="311" t="s">
        <v>80</v>
      </c>
      <c r="B63" s="312"/>
      <c r="C63" s="312"/>
      <c r="D63" s="312"/>
      <c r="E63" s="312"/>
      <c r="F63" s="312"/>
      <c r="G63" s="312"/>
      <c r="H63" s="312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I29:I30"/>
    <mergeCell ref="B33:H33"/>
    <mergeCell ref="B34:H34"/>
    <mergeCell ref="A31:H31"/>
    <mergeCell ref="A32:H32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75" t="s">
        <v>47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25</v>
      </c>
      <c r="B3" s="329"/>
      <c r="C3" s="329"/>
      <c r="D3" s="29" t="s">
        <v>6</v>
      </c>
      <c r="E3" s="28" t="s">
        <v>7</v>
      </c>
      <c r="F3" s="330" t="s">
        <v>26</v>
      </c>
      <c r="G3" s="331"/>
      <c r="H3" s="332"/>
      <c r="I3" s="287" t="s">
        <v>27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34</v>
      </c>
      <c r="C4" s="302"/>
      <c r="D4" s="41"/>
      <c r="E4" s="42"/>
      <c r="F4" s="43" t="s">
        <v>60</v>
      </c>
      <c r="G4" s="44" t="s">
        <v>61</v>
      </c>
      <c r="H4" s="60" t="s">
        <v>36</v>
      </c>
      <c r="I4" s="288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347">
        <f>'Year 1'!B5</f>
        <v>0</v>
      </c>
      <c r="C5" s="347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347">
        <f>'Year 1'!B6</f>
        <v>0</v>
      </c>
      <c r="C6" s="347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346">
        <f>'Year 1'!B7</f>
        <v>0</v>
      </c>
      <c r="C7" s="346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346">
        <f>'Year 1'!B8</f>
        <v>0</v>
      </c>
      <c r="C8" s="346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345">
        <f>'Year 1'!B9</f>
        <v>0</v>
      </c>
      <c r="C9" s="346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345">
        <f>'Year 1'!B10</f>
        <v>0</v>
      </c>
      <c r="C10" s="346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2" t="s">
        <v>33</v>
      </c>
      <c r="C11" s="293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343">
        <f>'Year 1'!B12</f>
        <v>0</v>
      </c>
      <c r="C12" s="343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343">
        <f>'Year 1'!B13</f>
        <v>0</v>
      </c>
      <c r="C13" s="343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343">
        <f>'Year 1'!B14</f>
        <v>0</v>
      </c>
      <c r="C14" s="343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344">
        <f>'Year 1'!B15</f>
        <v>0</v>
      </c>
      <c r="C15" s="344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19</v>
      </c>
      <c r="B16" s="246"/>
      <c r="C16" s="246"/>
      <c r="D16" s="246"/>
      <c r="E16" s="246"/>
      <c r="F16" s="246"/>
      <c r="G16" s="246"/>
      <c r="H16" s="246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59</v>
      </c>
      <c r="B17" s="300"/>
      <c r="C17" s="300"/>
      <c r="D17" s="58"/>
      <c r="E17" s="59"/>
      <c r="F17" s="56" t="s">
        <v>37</v>
      </c>
      <c r="G17" s="50" t="s">
        <v>38</v>
      </c>
      <c r="H17" s="65" t="s">
        <v>36</v>
      </c>
      <c r="I17" s="23"/>
    </row>
    <row r="18" spans="1:19" ht="12" customHeight="1" x14ac:dyDescent="0.15">
      <c r="A18" s="14" t="s">
        <v>8</v>
      </c>
      <c r="B18" s="10">
        <f>'Year 1'!B18+'Year 2'!B18+'Year 3'!B18+'Year 4'!B18+'Year 5'!B18</f>
        <v>0</v>
      </c>
      <c r="C18" s="7" t="s">
        <v>5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8</v>
      </c>
      <c r="B19" s="10">
        <f>'Year 1'!B19+'Year 2'!B19+'Year 3'!B19+'Year 4'!B19+'Year 5'!B19</f>
        <v>0</v>
      </c>
      <c r="C19" s="7" t="s">
        <v>4</v>
      </c>
      <c r="D19" s="38"/>
      <c r="E19" s="49"/>
      <c r="F19" s="11"/>
      <c r="H19" s="6"/>
      <c r="I19" s="67">
        <f>'Year 1'!I19+'Year 2'!I19+'Year 3'!I19+'Year 4'!I19+'Year 5'!I19</f>
        <v>0</v>
      </c>
    </row>
    <row r="20" spans="1:19" s="1" customFormat="1" ht="12" customHeight="1" x14ac:dyDescent="0.15">
      <c r="A20" s="14" t="s">
        <v>8</v>
      </c>
      <c r="B20" s="10">
        <f>'Year 1'!B20+'Year 2'!B20+'Year 3'!B20+'Year 4'!B20+'Year 5'!B20</f>
        <v>0</v>
      </c>
      <c r="C20" s="7" t="s">
        <v>68</v>
      </c>
      <c r="D20" s="82"/>
      <c r="E20" s="80"/>
      <c r="F20" s="36"/>
      <c r="G20" s="83"/>
      <c r="H20" s="84"/>
      <c r="I20" s="67">
        <f>'Year 1'!I20+'Year 2'!I20+'Year 3'!I20+'Year 4'!I20+'Year 5'!I20</f>
        <v>0</v>
      </c>
      <c r="J20" s="127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10">
        <f>'Year 1'!B21+'Year 2'!B21+'Year 3'!B21+'Year 4'!B21+'Year 5'!B21</f>
        <v>0</v>
      </c>
      <c r="C21" s="7" t="s">
        <v>70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10">
        <f>'Year 1'!B22+'Year 2'!B22+'Year 3'!B22+'Year 4'!B22+'Year 5'!B22</f>
        <v>0</v>
      </c>
      <c r="C22" s="7" t="s">
        <v>71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10">
        <f>'Year 1'!B23+'Year 2'!B23+'Year 3'!B23+'Year 4'!B23+'Year 5'!B23</f>
        <v>0</v>
      </c>
      <c r="C23" s="7" t="s">
        <v>3</v>
      </c>
      <c r="D23" s="82"/>
      <c r="E23" s="30"/>
      <c r="F23" s="36"/>
      <c r="H23" s="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10">
        <f>'Year 1'!B24+'Year 2'!B24+'Year 3'!B24+'Year 4'!B24+'Year 5'!B24</f>
        <v>0</v>
      </c>
      <c r="C24" s="7" t="s">
        <v>50</v>
      </c>
      <c r="D24" s="82"/>
      <c r="E24" s="30"/>
      <c r="F24" s="5"/>
      <c r="G24" s="37"/>
      <c r="H24" s="6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67">
        <f>'Year 1'!B25+'Year 2'!B25+'Year 3'!B25+'Year 4'!B25+'Year 5'!B25</f>
        <v>0</v>
      </c>
      <c r="C25" s="152" t="s">
        <v>51</v>
      </c>
      <c r="D25" s="168"/>
      <c r="E25" s="169"/>
      <c r="F25" s="170"/>
      <c r="G25" s="171"/>
      <c r="H25" s="172"/>
      <c r="I25" s="115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45" t="s">
        <v>88</v>
      </c>
      <c r="B26" s="246"/>
      <c r="C26" s="246"/>
      <c r="D26" s="197"/>
      <c r="E26" s="197"/>
      <c r="F26" s="197"/>
      <c r="G26" s="197"/>
      <c r="H26" s="197"/>
      <c r="I26" s="16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41" t="s">
        <v>62</v>
      </c>
      <c r="B27" s="342"/>
      <c r="C27" s="342"/>
      <c r="D27" s="342"/>
      <c r="E27" s="342"/>
      <c r="F27" s="342"/>
      <c r="G27" s="342"/>
      <c r="H27" s="342"/>
      <c r="I27" s="200">
        <f>'Year 1'!I27+'Year 2'!I27+'Year 3'!I27+'Year 4'!I27+'Year 5'!I27</f>
        <v>0</v>
      </c>
    </row>
    <row r="28" spans="1:19" ht="12" customHeight="1" thickBot="1" x14ac:dyDescent="0.2">
      <c r="A28" s="256" t="s">
        <v>89</v>
      </c>
      <c r="B28" s="257"/>
      <c r="C28" s="257"/>
      <c r="D28" s="207"/>
      <c r="E28" s="207"/>
      <c r="F28" s="207"/>
      <c r="G28" s="207"/>
      <c r="H28" s="207"/>
      <c r="I28" s="200">
        <f>'Year 1'!I28+'Year 2'!I28+'Year 3'!I28+'Year 4'!I28+'Year 5'!I28</f>
        <v>0</v>
      </c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48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305"/>
      <c r="B30" s="304"/>
      <c r="C30" s="304"/>
      <c r="D30" s="304"/>
      <c r="E30" s="304"/>
      <c r="F30" s="304"/>
      <c r="G30" s="304"/>
      <c r="H30" s="304"/>
      <c r="I30" s="349"/>
    </row>
    <row r="31" spans="1:19" s="1" customFormat="1" ht="12" customHeight="1" thickBot="1" x14ac:dyDescent="0.2">
      <c r="A31" s="306" t="s">
        <v>0</v>
      </c>
      <c r="B31" s="307"/>
      <c r="C31" s="307"/>
      <c r="D31" s="307"/>
      <c r="E31" s="307"/>
      <c r="F31" s="307"/>
      <c r="G31" s="307"/>
      <c r="H31" s="308"/>
      <c r="I31" s="200">
        <f>'Year 1'!I31+'Year 2'!I31+'Year 3'!I31+'Year 4'!I31+'Year 5'!I31</f>
        <v>0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99" t="s">
        <v>73</v>
      </c>
      <c r="B32" s="300"/>
      <c r="C32" s="300"/>
      <c r="D32" s="300"/>
      <c r="E32" s="300"/>
      <c r="F32" s="300"/>
      <c r="G32" s="300"/>
      <c r="H32" s="300"/>
      <c r="I32" s="25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67">
        <f>'Year 1'!I33+'Year 2'!I33+'Year 3'!I33+'Year 4'!I33+'Year 5'!I33</f>
        <v>0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15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253" t="s">
        <v>79</v>
      </c>
      <c r="B35" s="254"/>
      <c r="C35" s="254"/>
      <c r="D35" s="254"/>
      <c r="E35" s="254"/>
      <c r="F35" s="254"/>
      <c r="G35" s="254"/>
      <c r="H35" s="255"/>
      <c r="I35" s="200">
        <f>'Year 1'!I35+'Year 2'!I35+'Year 3'!I35+'Year 4'!I35+'Year 5'!I35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50" t="s">
        <v>9</v>
      </c>
      <c r="B36" s="251"/>
      <c r="C36" s="251"/>
      <c r="D36" s="251"/>
      <c r="E36" s="251"/>
      <c r="F36" s="251"/>
      <c r="G36" s="251"/>
      <c r="H36" s="251"/>
      <c r="I36" s="138"/>
      <c r="J36" s="123"/>
    </row>
    <row r="37" spans="1:19" ht="12" customHeight="1" x14ac:dyDescent="0.15">
      <c r="A37" s="17"/>
      <c r="B37" s="159" t="s">
        <v>84</v>
      </c>
      <c r="C37" s="159"/>
      <c r="D37" s="159"/>
      <c r="E37" s="159"/>
      <c r="F37" s="159"/>
      <c r="G37" s="209"/>
      <c r="H37" s="159"/>
      <c r="I37" s="69">
        <f>'Year 1'!I37+'Year 2'!I37+'Year 3'!I37+'Year 4'!I37+'Year 5'!I37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69">
        <f>'Year 1'!I38+'Year 2'!I38+'Year 3'!I38+'Year 4'!I38+'Year 5'!I38</f>
        <v>0</v>
      </c>
      <c r="J38" s="123"/>
    </row>
    <row r="39" spans="1:19" ht="12" customHeight="1" x14ac:dyDescent="0.15">
      <c r="A39" s="17"/>
      <c r="B39" s="274" t="s">
        <v>11</v>
      </c>
      <c r="C39" s="274"/>
      <c r="D39" s="274"/>
      <c r="E39" s="274"/>
      <c r="F39" s="274"/>
      <c r="G39" s="274"/>
      <c r="H39" s="274"/>
      <c r="I39" s="69">
        <f>'Year 1'!I39+'Year 2'!I39+'Year 3'!I39+'Year 4'!I39+'Year 5'!I39</f>
        <v>0</v>
      </c>
      <c r="J39" s="123"/>
    </row>
    <row r="40" spans="1:19" ht="12" customHeight="1" thickBot="1" x14ac:dyDescent="0.2">
      <c r="A40" s="22"/>
      <c r="B40" s="252" t="s">
        <v>12</v>
      </c>
      <c r="C40" s="252"/>
      <c r="D40" s="252"/>
      <c r="E40" s="252"/>
      <c r="F40" s="252"/>
      <c r="G40" s="252"/>
      <c r="H40" s="252"/>
      <c r="I40" s="226">
        <f>'Year 1'!I40+'Year 2'!I40+'Year 3'!I40+'Year 4'!I40+'Year 5'!I40</f>
        <v>0</v>
      </c>
      <c r="J40" s="123"/>
    </row>
    <row r="41" spans="1:19" ht="12" customHeight="1" thickBot="1" x14ac:dyDescent="0.2">
      <c r="A41" s="313" t="s">
        <v>28</v>
      </c>
      <c r="B41" s="314"/>
      <c r="C41" s="314"/>
      <c r="D41" s="314"/>
      <c r="E41" s="314"/>
      <c r="F41" s="314"/>
      <c r="G41" s="314"/>
      <c r="H41" s="315"/>
      <c r="I41" s="225">
        <f>'Year 1'!I41+'Year 2'!I41+'Year 3'!I41+'Year 4'!I41+'Year 5'!I41</f>
        <v>0</v>
      </c>
    </row>
    <row r="42" spans="1:19" ht="12" customHeight="1" x14ac:dyDescent="0.15">
      <c r="A42" s="250" t="s">
        <v>31</v>
      </c>
      <c r="B42" s="251"/>
      <c r="C42" s="251"/>
      <c r="D42" s="251"/>
      <c r="E42" s="251"/>
      <c r="F42" s="251"/>
      <c r="G42" s="251"/>
      <c r="H42" s="251"/>
      <c r="I42" s="25"/>
    </row>
    <row r="43" spans="1:19" ht="12" customHeight="1" x14ac:dyDescent="0.15">
      <c r="A43" s="214"/>
      <c r="B43" s="215" t="s">
        <v>90</v>
      </c>
      <c r="C43" s="227">
        <f>'Year 4'!C43</f>
        <v>0</v>
      </c>
      <c r="D43" s="216" t="s">
        <v>95</v>
      </c>
      <c r="E43" s="350">
        <f>'Year 1'!E43+'Year 2'!E43+'Year 3'!E43+'Year 4'!E43+'Year 5'!E43</f>
        <v>0</v>
      </c>
      <c r="F43" s="350"/>
      <c r="G43" s="350"/>
      <c r="H43" s="351"/>
      <c r="I43" s="217">
        <f>'Year 1'!I43+'Year 2'!I43+'Year 3'!I43+'Year 4'!I43+'Year 5'!I43</f>
        <v>0</v>
      </c>
    </row>
    <row r="44" spans="1:19" ht="12" customHeight="1" x14ac:dyDescent="0.15">
      <c r="A44" s="214"/>
      <c r="B44" s="215" t="s">
        <v>91</v>
      </c>
      <c r="C44" s="227">
        <f>'Year 4'!C44</f>
        <v>0</v>
      </c>
      <c r="D44" s="216" t="s">
        <v>95</v>
      </c>
      <c r="E44" s="350">
        <f>'Year 1'!E44+'Year 2'!E44+'Year 3'!E44+'Year 4'!E44+'Year 5'!E44</f>
        <v>0</v>
      </c>
      <c r="F44" s="350"/>
      <c r="G44" s="350"/>
      <c r="H44" s="351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92</v>
      </c>
      <c r="C45" s="227">
        <f>'Year 4'!C45</f>
        <v>0</v>
      </c>
      <c r="D45" s="216" t="s">
        <v>95</v>
      </c>
      <c r="E45" s="350">
        <f>'Year 1'!E45+'Year 2'!E45+'Year 3'!E45+'Year 4'!E45+'Year 5'!E45</f>
        <v>0</v>
      </c>
      <c r="F45" s="350"/>
      <c r="G45" s="350"/>
      <c r="H45" s="351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93</v>
      </c>
      <c r="C46" s="227">
        <f>'Year 4'!C46</f>
        <v>0</v>
      </c>
      <c r="D46" s="216" t="s">
        <v>95</v>
      </c>
      <c r="E46" s="350">
        <f>'Year 1'!E46+'Year 2'!E46+'Year 3'!E46+'Year 4'!E46+'Year 5'!E46</f>
        <v>0</v>
      </c>
      <c r="F46" s="350"/>
      <c r="G46" s="350"/>
      <c r="H46" s="351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94</v>
      </c>
      <c r="C47" s="227">
        <f>'Year 4'!C47</f>
        <v>0</v>
      </c>
      <c r="D47" s="216" t="s">
        <v>95</v>
      </c>
      <c r="E47" s="350">
        <f>'Year 1'!E47+'Year 2'!E47+'Year 3'!E47+'Year 4'!E47+'Year 5'!E47</f>
        <v>0</v>
      </c>
      <c r="F47" s="350"/>
      <c r="G47" s="350"/>
      <c r="H47" s="351"/>
      <c r="I47" s="217">
        <f>'Year 1'!I47+'Year 2'!I47+'Year 3'!I47+'Year 4'!I47+'Year 5'!I47</f>
        <v>0</v>
      </c>
    </row>
    <row r="48" spans="1:19" ht="12" customHeight="1" thickBot="1" x14ac:dyDescent="0.2">
      <c r="A48" s="218"/>
      <c r="B48" s="219" t="s">
        <v>39</v>
      </c>
      <c r="C48" s="220"/>
      <c r="D48" s="220"/>
      <c r="E48" s="220"/>
      <c r="F48" s="220"/>
      <c r="G48" s="220"/>
      <c r="H48" s="220"/>
      <c r="I48" s="221">
        <f>'Year 1'!I48+'Year 2'!I48+'Year 3'!I48+'Year 4'!I48+'Year 5'!I48</f>
        <v>0</v>
      </c>
    </row>
    <row r="49" spans="1:19" ht="12" customHeight="1" thickBot="1" x14ac:dyDescent="0.2">
      <c r="A49" s="352" t="s">
        <v>30</v>
      </c>
      <c r="B49" s="353"/>
      <c r="C49" s="354"/>
      <c r="D49" s="222"/>
      <c r="E49" s="222"/>
      <c r="F49" s="222"/>
      <c r="G49" s="222"/>
      <c r="H49" s="222"/>
      <c r="I49" s="223">
        <f>'Year 1'!I49+'Year 2'!I49+'Year 3'!I49+'Year 4'!I49+'Year 5'!I49</f>
        <v>0</v>
      </c>
      <c r="J49" s="224"/>
    </row>
    <row r="50" spans="1:19" s="3" customFormat="1" ht="12" customHeight="1" x14ac:dyDescent="0.15">
      <c r="A50" s="263" t="s">
        <v>74</v>
      </c>
      <c r="B50" s="264"/>
      <c r="C50" s="264"/>
      <c r="D50" s="264"/>
      <c r="E50" s="264"/>
      <c r="F50" s="264"/>
      <c r="G50" s="264"/>
      <c r="H50" s="265"/>
      <c r="I50" s="24"/>
      <c r="J50" s="128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74" t="s">
        <v>14</v>
      </c>
      <c r="C51" s="274"/>
      <c r="D51" s="274"/>
      <c r="E51" s="274"/>
      <c r="F51" s="274"/>
      <c r="G51" s="274"/>
      <c r="H51" s="274"/>
      <c r="I51" s="67">
        <f>'Year 1'!I51+'Year 2'!I51+'Year 3'!I51+'Year 4'!I51+'Year 5'!I51</f>
        <v>0</v>
      </c>
      <c r="J51" s="129"/>
      <c r="K51" s="130"/>
      <c r="L51" s="123"/>
    </row>
    <row r="52" spans="1:19" ht="12" customHeight="1" x14ac:dyDescent="0.15">
      <c r="A52" s="17"/>
      <c r="B52" s="274" t="s">
        <v>15</v>
      </c>
      <c r="C52" s="274"/>
      <c r="D52" s="274"/>
      <c r="E52" s="274"/>
      <c r="F52" s="274"/>
      <c r="G52" s="274"/>
      <c r="H52" s="274"/>
      <c r="I52" s="67">
        <f>'Year 1'!I52+'Year 2'!I52+'Year 3'!I52+'Year 4'!I52+'Year 5'!I52</f>
        <v>0</v>
      </c>
      <c r="J52" s="131"/>
    </row>
    <row r="53" spans="1:19" ht="12" customHeight="1" x14ac:dyDescent="0.15">
      <c r="A53" s="17"/>
      <c r="B53" s="274" t="s">
        <v>16</v>
      </c>
      <c r="C53" s="274"/>
      <c r="D53" s="274"/>
      <c r="E53" s="274"/>
      <c r="F53" s="274"/>
      <c r="G53" s="274"/>
      <c r="H53" s="274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74" t="s">
        <v>17</v>
      </c>
      <c r="C54" s="274"/>
      <c r="D54" s="274"/>
      <c r="E54" s="274"/>
      <c r="F54" s="274"/>
      <c r="G54" s="274"/>
      <c r="H54" s="274"/>
      <c r="I54" s="67">
        <f>'Year 1'!I54+'Year 2'!I54+'Year 3'!I54+'Year 4'!I54+'Year 5'!I54</f>
        <v>0</v>
      </c>
      <c r="J54" s="131"/>
    </row>
    <row r="55" spans="1:19" ht="12" customHeight="1" x14ac:dyDescent="0.15">
      <c r="A55" s="135"/>
      <c r="B55" s="262" t="s">
        <v>85</v>
      </c>
      <c r="C55" s="262"/>
      <c r="D55" s="262"/>
      <c r="E55" s="262"/>
      <c r="F55" s="262"/>
      <c r="G55" s="262"/>
      <c r="H55" s="262"/>
      <c r="I55" s="191">
        <f>'Year 1'!I55+'Year 2'!I55+'Year 3'!I55+'Year 4'!I55+'Year 5'!I55</f>
        <v>0</v>
      </c>
      <c r="J55" s="131"/>
    </row>
    <row r="56" spans="1:19" ht="12" customHeight="1" thickBot="1" x14ac:dyDescent="0.2">
      <c r="A56" s="22"/>
      <c r="B56" s="252" t="s">
        <v>12</v>
      </c>
      <c r="C56" s="252"/>
      <c r="D56" s="252"/>
      <c r="E56" s="252"/>
      <c r="F56" s="252"/>
      <c r="G56" s="252"/>
      <c r="H56" s="252"/>
      <c r="I56" s="115">
        <f>'Year 1'!I56+'Year 2'!I56+'Year 3'!I56+'Year 4'!I56+'Year 5'!I56</f>
        <v>0</v>
      </c>
    </row>
    <row r="57" spans="1:19" ht="12" customHeight="1" thickBot="1" x14ac:dyDescent="0.2">
      <c r="A57" s="256" t="s">
        <v>18</v>
      </c>
      <c r="B57" s="257"/>
      <c r="C57" s="257"/>
      <c r="D57" s="257"/>
      <c r="E57" s="257"/>
      <c r="F57" s="257"/>
      <c r="G57" s="257"/>
      <c r="H57" s="261"/>
      <c r="I57" s="200">
        <f>'Year 1'!I57+'Year 2'!I57+'Year 3'!I57+'Year 4'!I57+'Year 5'!I57</f>
        <v>0</v>
      </c>
    </row>
    <row r="58" spans="1:19" ht="12" customHeight="1" thickBot="1" x14ac:dyDescent="0.2">
      <c r="A58" s="339" t="s">
        <v>13</v>
      </c>
      <c r="B58" s="340"/>
      <c r="C58" s="340"/>
      <c r="D58" s="340"/>
      <c r="E58" s="340"/>
      <c r="F58" s="340"/>
      <c r="G58" s="340"/>
      <c r="H58" s="340"/>
      <c r="I58" s="235">
        <f>'Year 1'!I58+'Year 2'!I58+'Year 3'!I58+'Year 4'!I58+'Year 5'!I58</f>
        <v>0</v>
      </c>
    </row>
    <row r="59" spans="1:19" ht="20.25" customHeight="1" x14ac:dyDescent="0.15">
      <c r="A59" s="268" t="s">
        <v>75</v>
      </c>
      <c r="B59" s="269"/>
      <c r="C59" s="270"/>
      <c r="D59" s="178"/>
      <c r="E59" s="179" t="s">
        <v>1</v>
      </c>
      <c r="F59" s="180" t="s">
        <v>40</v>
      </c>
      <c r="G59" s="181" t="s">
        <v>2</v>
      </c>
      <c r="H59" s="186"/>
      <c r="I59" s="189"/>
    </row>
    <row r="60" spans="1:19" ht="12" customHeight="1" x14ac:dyDescent="0.15">
      <c r="A60" s="271"/>
      <c r="B60" s="272"/>
      <c r="C60" s="273"/>
      <c r="D60" s="182" t="s">
        <v>65</v>
      </c>
      <c r="E60" s="183">
        <f>'Year 1'!E60</f>
        <v>0.26</v>
      </c>
      <c r="F60" s="185">
        <f>'Year 1'!F60+'Year 2'!F60+'Year 3'!F60+'Year 4'!F60+'Year 5'!F60</f>
        <v>0</v>
      </c>
      <c r="G60" s="185">
        <f>'Year 1'!G60+'Year 2'!G60+'Year 3'!G60+'Year 4'!G60+'Year 5'!G60</f>
        <v>0</v>
      </c>
      <c r="H60" s="188"/>
      <c r="I60" s="190"/>
    </row>
    <row r="61" spans="1:19" ht="12" customHeight="1" thickBot="1" x14ac:dyDescent="0.2">
      <c r="A61" s="258" t="s">
        <v>63</v>
      </c>
      <c r="B61" s="259"/>
      <c r="C61" s="260"/>
      <c r="D61" s="173"/>
      <c r="E61" s="174"/>
      <c r="F61" s="173"/>
      <c r="G61" s="175"/>
      <c r="H61" s="188"/>
      <c r="I61" s="234">
        <f>'Year 1'!I61+'Year 2'!I61+'Year 3'!I61+'Year 4'!I61+'Year 5'!I61</f>
        <v>0</v>
      </c>
      <c r="K61" s="123"/>
    </row>
    <row r="62" spans="1:19" ht="12" customHeight="1" thickBot="1" x14ac:dyDescent="0.2">
      <c r="A62" s="266" t="s">
        <v>64</v>
      </c>
      <c r="B62" s="267"/>
      <c r="C62" s="267"/>
      <c r="D62" s="267"/>
      <c r="E62" s="267"/>
      <c r="F62" s="267"/>
      <c r="G62" s="267"/>
      <c r="H62" s="267"/>
      <c r="I62" s="194">
        <f>'Year 1'!I62+'Year 2'!I62+'Year 3'!I62+'Year 4'!I62+'Year 5'!I62</f>
        <v>0</v>
      </c>
      <c r="K62" s="123"/>
    </row>
    <row r="63" spans="1:19" x14ac:dyDescent="0.15">
      <c r="A63" s="311" t="s">
        <v>80</v>
      </c>
      <c r="B63" s="312"/>
      <c r="C63" s="312"/>
      <c r="D63" s="312"/>
      <c r="E63" s="312"/>
      <c r="F63" s="312"/>
      <c r="G63" s="312"/>
      <c r="H63" s="312"/>
      <c r="I63" s="177"/>
      <c r="K63" s="123"/>
    </row>
  </sheetData>
  <sheetProtection sheet="1" objects="1" scenarios="1"/>
  <mergeCells count="54">
    <mergeCell ref="A63:H63"/>
    <mergeCell ref="A35:H35"/>
    <mergeCell ref="A57:H57"/>
    <mergeCell ref="B52:H52"/>
    <mergeCell ref="B53:H53"/>
    <mergeCell ref="B54:H54"/>
    <mergeCell ref="B55:H55"/>
    <mergeCell ref="B40:H40"/>
    <mergeCell ref="I29:I30"/>
    <mergeCell ref="B33:H33"/>
    <mergeCell ref="B56:H56"/>
    <mergeCell ref="B34:H34"/>
    <mergeCell ref="A31:H31"/>
    <mergeCell ref="A32:H32"/>
    <mergeCell ref="E43:H43"/>
    <mergeCell ref="E44:H44"/>
    <mergeCell ref="E45:H45"/>
    <mergeCell ref="E46:H46"/>
    <mergeCell ref="E47:H47"/>
    <mergeCell ref="A49:C49"/>
    <mergeCell ref="A50:H50"/>
    <mergeCell ref="B51:H51"/>
    <mergeCell ref="B38:H38"/>
    <mergeCell ref="B39:H39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58:H58"/>
    <mergeCell ref="A59:C60"/>
    <mergeCell ref="A61:C61"/>
    <mergeCell ref="A62:H62"/>
    <mergeCell ref="A41:H41"/>
    <mergeCell ref="A42:H42"/>
    <mergeCell ref="A17:C17"/>
    <mergeCell ref="A27:H27"/>
    <mergeCell ref="A26:C26"/>
    <mergeCell ref="A29:H30"/>
    <mergeCell ref="A36:H36"/>
    <mergeCell ref="A28:C28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2022-07-19T14:47:22Z</dcterms:modified>
</cp:coreProperties>
</file>