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9BEA5A5D-CA9A-4527-A81F-7F9DBF7FDBF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Composite!$A$1:$I$58</definedName>
    <definedName name="_xlnm._FilterDatabase" localSheetId="5" hidden="1">'Year 5'!$A$1:$I$58</definedName>
    <definedName name="_xlnm.Print_Area" localSheetId="6">Composite!$A$1:$I$63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E62" i="3"/>
  <c r="E62" i="4"/>
  <c r="E62" i="5"/>
  <c r="E62" i="6"/>
  <c r="E62" i="9"/>
  <c r="E61" i="9"/>
  <c r="A28" i="9"/>
  <c r="J28" i="9"/>
  <c r="A28" i="3"/>
  <c r="J28" i="3"/>
  <c r="A28" i="4"/>
  <c r="J28" i="4"/>
  <c r="A28" i="5"/>
  <c r="J28" i="5"/>
  <c r="J28" i="1"/>
  <c r="I28" i="9"/>
  <c r="I28" i="3"/>
  <c r="I28" i="4"/>
  <c r="I28" i="5"/>
  <c r="I19" i="9"/>
  <c r="I19" i="3"/>
  <c r="I19" i="4"/>
  <c r="I19" i="5"/>
  <c r="I19" i="1"/>
  <c r="E19" i="9"/>
  <c r="E19" i="3"/>
  <c r="E19" i="4"/>
  <c r="E19" i="5"/>
  <c r="E19" i="1"/>
  <c r="I27" i="1"/>
  <c r="I27" i="9"/>
  <c r="I27" i="3"/>
  <c r="I27" i="4"/>
  <c r="I27" i="5"/>
  <c r="I27" i="6"/>
  <c r="I19" i="6"/>
  <c r="J19" i="6"/>
  <c r="B19" i="6"/>
  <c r="E61" i="6"/>
  <c r="I44" i="1"/>
  <c r="I45" i="1"/>
  <c r="I46" i="1"/>
  <c r="I47" i="1"/>
  <c r="I48" i="1"/>
  <c r="I49" i="1"/>
  <c r="I50" i="1"/>
  <c r="E61" i="5"/>
  <c r="D5" i="9"/>
  <c r="D5" i="3"/>
  <c r="D5" i="4"/>
  <c r="D5" i="5"/>
  <c r="E5" i="5"/>
  <c r="I5" i="5"/>
  <c r="D6" i="9"/>
  <c r="D6" i="3"/>
  <c r="D6" i="4"/>
  <c r="D6" i="5"/>
  <c r="E6" i="5"/>
  <c r="I6" i="5"/>
  <c r="D7" i="9"/>
  <c r="D7" i="3"/>
  <c r="D7" i="4"/>
  <c r="D7" i="5"/>
  <c r="E7" i="5"/>
  <c r="I7" i="5"/>
  <c r="D8" i="9"/>
  <c r="D8" i="3"/>
  <c r="D8" i="4"/>
  <c r="D8" i="5"/>
  <c r="E8" i="5"/>
  <c r="I8" i="5"/>
  <c r="D9" i="9"/>
  <c r="D9" i="3"/>
  <c r="D9" i="4"/>
  <c r="D9" i="5"/>
  <c r="E9" i="5"/>
  <c r="I9" i="5"/>
  <c r="D10" i="9"/>
  <c r="D10" i="3"/>
  <c r="D10" i="4"/>
  <c r="D10" i="5"/>
  <c r="E10" i="5"/>
  <c r="I10" i="5"/>
  <c r="D12" i="9"/>
  <c r="D12" i="3"/>
  <c r="D12" i="4"/>
  <c r="D12" i="5"/>
  <c r="I12" i="5"/>
  <c r="D13" i="9"/>
  <c r="D13" i="3"/>
  <c r="D13" i="4"/>
  <c r="D13" i="5"/>
  <c r="E13" i="5"/>
  <c r="I13" i="5"/>
  <c r="D14" i="9"/>
  <c r="D14" i="3"/>
  <c r="D14" i="4"/>
  <c r="D14" i="5"/>
  <c r="E14" i="5"/>
  <c r="I14" i="5"/>
  <c r="D15" i="9"/>
  <c r="D15" i="3"/>
  <c r="D15" i="4"/>
  <c r="D15" i="5"/>
  <c r="E15" i="5"/>
  <c r="I15" i="5"/>
  <c r="I16" i="5"/>
  <c r="E18" i="5"/>
  <c r="I18" i="5"/>
  <c r="E20" i="5"/>
  <c r="I20" i="5"/>
  <c r="I25" i="5"/>
  <c r="I21" i="5"/>
  <c r="I22" i="5"/>
  <c r="I23" i="5"/>
  <c r="I24" i="5"/>
  <c r="I26" i="5"/>
  <c r="I29" i="5"/>
  <c r="I36" i="5"/>
  <c r="I38" i="5"/>
  <c r="I42" i="5"/>
  <c r="I44" i="9"/>
  <c r="I44" i="3"/>
  <c r="I44" i="4"/>
  <c r="I44" i="5"/>
  <c r="I45" i="9"/>
  <c r="I45" i="3"/>
  <c r="I45" i="5"/>
  <c r="I46" i="9"/>
  <c r="I46" i="3"/>
  <c r="I46" i="5"/>
  <c r="I47" i="9"/>
  <c r="I47" i="3"/>
  <c r="I47" i="5"/>
  <c r="I48" i="9"/>
  <c r="I48" i="3"/>
  <c r="I48" i="5"/>
  <c r="I49" i="5"/>
  <c r="I50" i="5"/>
  <c r="I58" i="5"/>
  <c r="I59" i="5"/>
  <c r="F61" i="5"/>
  <c r="G61" i="5"/>
  <c r="J5" i="5"/>
  <c r="J6" i="5"/>
  <c r="J7" i="5"/>
  <c r="J8" i="5"/>
  <c r="J9" i="5"/>
  <c r="J10" i="5"/>
  <c r="J16" i="5"/>
  <c r="J27" i="5"/>
  <c r="J29" i="5"/>
  <c r="J36" i="5"/>
  <c r="J42" i="5"/>
  <c r="J50" i="5"/>
  <c r="J58" i="5"/>
  <c r="J59" i="5"/>
  <c r="F62" i="5"/>
  <c r="G62" i="5"/>
  <c r="J5" i="1"/>
  <c r="J6" i="1"/>
  <c r="J7" i="1"/>
  <c r="J8" i="1"/>
  <c r="J9" i="1"/>
  <c r="J10" i="1"/>
  <c r="J16" i="1"/>
  <c r="J27" i="1"/>
  <c r="J29" i="1"/>
  <c r="J36" i="1"/>
  <c r="J42" i="1"/>
  <c r="J50" i="1"/>
  <c r="J58" i="1"/>
  <c r="J59" i="1"/>
  <c r="F62" i="1"/>
  <c r="J5" i="9"/>
  <c r="J6" i="9"/>
  <c r="J7" i="9"/>
  <c r="J8" i="9"/>
  <c r="J9" i="9"/>
  <c r="J10" i="9"/>
  <c r="J16" i="9"/>
  <c r="J27" i="9"/>
  <c r="J29" i="9"/>
  <c r="J36" i="9"/>
  <c r="J42" i="9"/>
  <c r="J50" i="9"/>
  <c r="J58" i="9"/>
  <c r="J59" i="9"/>
  <c r="F62" i="9"/>
  <c r="J5" i="3"/>
  <c r="J6" i="3"/>
  <c r="J7" i="3"/>
  <c r="J8" i="3"/>
  <c r="J9" i="3"/>
  <c r="J10" i="3"/>
  <c r="J16" i="3"/>
  <c r="J27" i="3"/>
  <c r="J29" i="3"/>
  <c r="J36" i="3"/>
  <c r="J42" i="3"/>
  <c r="J50" i="3"/>
  <c r="J58" i="3"/>
  <c r="J59" i="3"/>
  <c r="F62" i="3"/>
  <c r="J5" i="4"/>
  <c r="J6" i="4"/>
  <c r="J7" i="4"/>
  <c r="J8" i="4"/>
  <c r="J9" i="4"/>
  <c r="J10" i="4"/>
  <c r="J16" i="4"/>
  <c r="J27" i="4"/>
  <c r="J29" i="4"/>
  <c r="J36" i="4"/>
  <c r="J42" i="4"/>
  <c r="J50" i="4"/>
  <c r="J58" i="4"/>
  <c r="J59" i="4"/>
  <c r="F62" i="4"/>
  <c r="F62" i="6"/>
  <c r="E5" i="9"/>
  <c r="I5" i="9"/>
  <c r="E6" i="9"/>
  <c r="I6" i="9"/>
  <c r="E7" i="9"/>
  <c r="I7" i="9"/>
  <c r="E8" i="9"/>
  <c r="I8" i="9"/>
  <c r="E9" i="9"/>
  <c r="I9" i="9"/>
  <c r="E10" i="9"/>
  <c r="I10" i="9"/>
  <c r="I12" i="9"/>
  <c r="E13" i="9"/>
  <c r="I13" i="9"/>
  <c r="E14" i="9"/>
  <c r="I14" i="9"/>
  <c r="E15" i="9"/>
  <c r="I15" i="9"/>
  <c r="I16" i="9"/>
  <c r="E18" i="9"/>
  <c r="I18" i="9"/>
  <c r="E20" i="9"/>
  <c r="I20" i="9"/>
  <c r="I25" i="9"/>
  <c r="I21" i="9"/>
  <c r="I22" i="9"/>
  <c r="I23" i="9"/>
  <c r="I24" i="9"/>
  <c r="I26" i="9"/>
  <c r="I29" i="9"/>
  <c r="I36" i="9"/>
  <c r="I38" i="9"/>
  <c r="I42" i="9"/>
  <c r="I49" i="9"/>
  <c r="I50" i="9"/>
  <c r="I58" i="9"/>
  <c r="I59" i="9"/>
  <c r="F61" i="9"/>
  <c r="E5" i="3"/>
  <c r="I5" i="3"/>
  <c r="E6" i="3"/>
  <c r="I6" i="3"/>
  <c r="E7" i="3"/>
  <c r="I7" i="3"/>
  <c r="E8" i="3"/>
  <c r="I8" i="3"/>
  <c r="E9" i="3"/>
  <c r="I9" i="3"/>
  <c r="E10" i="3"/>
  <c r="I10" i="3"/>
  <c r="I12" i="3"/>
  <c r="E13" i="3"/>
  <c r="I13" i="3"/>
  <c r="E14" i="3"/>
  <c r="I14" i="3"/>
  <c r="E15" i="3"/>
  <c r="I15" i="3"/>
  <c r="I16" i="3"/>
  <c r="E18" i="3"/>
  <c r="I18" i="3"/>
  <c r="E20" i="3"/>
  <c r="I20" i="3"/>
  <c r="I25" i="3"/>
  <c r="I21" i="3"/>
  <c r="I22" i="3"/>
  <c r="I23" i="3"/>
  <c r="I24" i="3"/>
  <c r="I26" i="3"/>
  <c r="I29" i="3"/>
  <c r="I36" i="3"/>
  <c r="I38" i="3"/>
  <c r="I42" i="3"/>
  <c r="I49" i="3"/>
  <c r="I50" i="3"/>
  <c r="I58" i="3"/>
  <c r="I59" i="3"/>
  <c r="F61" i="3"/>
  <c r="E5" i="4"/>
  <c r="I5" i="4"/>
  <c r="E6" i="4"/>
  <c r="I6" i="4"/>
  <c r="E7" i="4"/>
  <c r="I7" i="4"/>
  <c r="E8" i="4"/>
  <c r="I8" i="4"/>
  <c r="E9" i="4"/>
  <c r="I9" i="4"/>
  <c r="E10" i="4"/>
  <c r="I10" i="4"/>
  <c r="I12" i="4"/>
  <c r="E13" i="4"/>
  <c r="I13" i="4"/>
  <c r="E14" i="4"/>
  <c r="I14" i="4"/>
  <c r="E15" i="4"/>
  <c r="I15" i="4"/>
  <c r="I16" i="4"/>
  <c r="E18" i="4"/>
  <c r="I18" i="4"/>
  <c r="E20" i="4"/>
  <c r="I20" i="4"/>
  <c r="I25" i="4"/>
  <c r="I21" i="4"/>
  <c r="I22" i="4"/>
  <c r="I23" i="4"/>
  <c r="I24" i="4"/>
  <c r="I26" i="4"/>
  <c r="I29" i="4"/>
  <c r="I36" i="4"/>
  <c r="I38" i="4"/>
  <c r="I42" i="4"/>
  <c r="I45" i="4"/>
  <c r="I46" i="4"/>
  <c r="I47" i="4"/>
  <c r="I48" i="4"/>
  <c r="I49" i="4"/>
  <c r="I50" i="4"/>
  <c r="I58" i="4"/>
  <c r="I59" i="4"/>
  <c r="F61" i="4"/>
  <c r="J5" i="6"/>
  <c r="J6" i="6"/>
  <c r="J7" i="6"/>
  <c r="J8" i="6"/>
  <c r="J9" i="6"/>
  <c r="J10" i="6"/>
  <c r="J12" i="6"/>
  <c r="J13" i="6"/>
  <c r="J14" i="6"/>
  <c r="J15" i="6"/>
  <c r="J18" i="6"/>
  <c r="J20" i="6"/>
  <c r="J21" i="6"/>
  <c r="J22" i="6"/>
  <c r="J23" i="6"/>
  <c r="J24" i="6"/>
  <c r="J25" i="6"/>
  <c r="J26" i="6"/>
  <c r="J27" i="6"/>
  <c r="J32" i="6"/>
  <c r="J34" i="6"/>
  <c r="J35" i="6"/>
  <c r="J36" i="6"/>
  <c r="J38" i="6"/>
  <c r="J39" i="6"/>
  <c r="J40" i="6"/>
  <c r="J41" i="6"/>
  <c r="J42" i="6"/>
  <c r="J44" i="6"/>
  <c r="J45" i="6"/>
  <c r="J46" i="6"/>
  <c r="J47" i="6"/>
  <c r="J48" i="6"/>
  <c r="J49" i="6"/>
  <c r="J50" i="6"/>
  <c r="J52" i="6"/>
  <c r="J53" i="6"/>
  <c r="J54" i="6"/>
  <c r="J55" i="6"/>
  <c r="J56" i="6"/>
  <c r="J57" i="6"/>
  <c r="J58" i="6"/>
  <c r="I58" i="1"/>
  <c r="I58" i="6"/>
  <c r="I38" i="1"/>
  <c r="I42" i="1"/>
  <c r="I42" i="6"/>
  <c r="I36" i="1"/>
  <c r="I36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20" i="1"/>
  <c r="I20" i="1"/>
  <c r="I25" i="1"/>
  <c r="I21" i="1"/>
  <c r="I22" i="1"/>
  <c r="I23" i="1"/>
  <c r="I24" i="1"/>
  <c r="I26" i="1"/>
  <c r="I29" i="1"/>
  <c r="I29" i="6"/>
  <c r="I28" i="6"/>
  <c r="I16" i="6"/>
  <c r="I12" i="6"/>
  <c r="I6" i="6"/>
  <c r="I7" i="6"/>
  <c r="I8" i="6"/>
  <c r="I9" i="6"/>
  <c r="I10" i="6"/>
  <c r="I5" i="6"/>
  <c r="I18" i="6"/>
  <c r="J64" i="9"/>
  <c r="J64" i="3"/>
  <c r="J64" i="4"/>
  <c r="J64" i="5"/>
  <c r="E61" i="4"/>
  <c r="E61" i="3"/>
  <c r="E45" i="6"/>
  <c r="E46" i="6"/>
  <c r="E47" i="6"/>
  <c r="E48" i="6"/>
  <c r="E44" i="6"/>
  <c r="C45" i="9"/>
  <c r="C45" i="3"/>
  <c r="C45" i="4"/>
  <c r="C46" i="9"/>
  <c r="C46" i="3"/>
  <c r="C46" i="4"/>
  <c r="C47" i="9"/>
  <c r="C47" i="3"/>
  <c r="C47" i="4"/>
  <c r="C48" i="9"/>
  <c r="C48" i="3"/>
  <c r="C48" i="4"/>
  <c r="C44" i="9"/>
  <c r="C44" i="3"/>
  <c r="C44" i="4"/>
  <c r="C48" i="6"/>
  <c r="C48" i="5"/>
  <c r="C47" i="5"/>
  <c r="C47" i="6"/>
  <c r="C46" i="6"/>
  <c r="C46" i="5"/>
  <c r="C45" i="6"/>
  <c r="C45" i="5"/>
  <c r="C44" i="6"/>
  <c r="C44" i="5"/>
  <c r="I44" i="6"/>
  <c r="I39" i="6"/>
  <c r="I40" i="6"/>
  <c r="I41" i="6"/>
  <c r="I38" i="6"/>
  <c r="B5" i="9"/>
  <c r="B5" i="4"/>
  <c r="A1" i="9"/>
  <c r="A1" i="6"/>
  <c r="A1" i="5"/>
  <c r="A1" i="4"/>
  <c r="A1" i="3"/>
  <c r="A2" i="9"/>
  <c r="A2" i="6"/>
  <c r="A2" i="5"/>
  <c r="A2" i="4"/>
  <c r="A2" i="3"/>
  <c r="I53" i="6"/>
  <c r="I54" i="6"/>
  <c r="I55" i="6"/>
  <c r="I56" i="6"/>
  <c r="I57" i="6"/>
  <c r="I52" i="6"/>
  <c r="B20" i="6"/>
  <c r="B21" i="6"/>
  <c r="B22" i="6"/>
  <c r="B23" i="6"/>
  <c r="B24" i="6"/>
  <c r="B25" i="6"/>
  <c r="B26" i="6"/>
  <c r="B18" i="6"/>
  <c r="I32" i="6"/>
  <c r="I45" i="6"/>
  <c r="I46" i="6"/>
  <c r="I47" i="6"/>
  <c r="I48" i="6"/>
  <c r="I35" i="6"/>
  <c r="I34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20" i="6"/>
  <c r="E12" i="1"/>
  <c r="E12" i="4"/>
  <c r="E12" i="9"/>
  <c r="E12" i="3"/>
  <c r="E12" i="5"/>
  <c r="I15" i="6"/>
  <c r="I14" i="6"/>
  <c r="I13" i="6"/>
  <c r="I50" i="6"/>
  <c r="I59" i="1"/>
  <c r="I49" i="6"/>
  <c r="G61" i="9"/>
  <c r="I62" i="9"/>
  <c r="I63" i="9"/>
  <c r="G61" i="4"/>
  <c r="I62" i="4"/>
  <c r="I63" i="4"/>
  <c r="G61" i="3"/>
  <c r="I62" i="3"/>
  <c r="I63" i="3"/>
  <c r="I59" i="6"/>
  <c r="F61" i="1"/>
  <c r="F61" i="6"/>
  <c r="I62" i="5"/>
  <c r="I63" i="5"/>
  <c r="J16" i="6"/>
  <c r="G62" i="9"/>
  <c r="J62" i="9"/>
  <c r="J63" i="9"/>
  <c r="G62" i="3"/>
  <c r="J62" i="3"/>
  <c r="J63" i="3"/>
  <c r="J28" i="6"/>
  <c r="G62" i="1"/>
  <c r="J62" i="1"/>
  <c r="J63" i="1"/>
  <c r="G62" i="4"/>
  <c r="J62" i="4"/>
  <c r="J63" i="4"/>
  <c r="G61" i="1"/>
  <c r="I62" i="1"/>
  <c r="I63" i="1"/>
  <c r="I63" i="6"/>
  <c r="G61" i="6"/>
  <c r="I62" i="6"/>
  <c r="J29" i="6"/>
  <c r="J59" i="6"/>
  <c r="J62" i="5"/>
  <c r="J63" i="5"/>
  <c r="G62" i="6"/>
  <c r="J63" i="6"/>
  <c r="J62" i="6"/>
</calcChain>
</file>

<file path=xl/sharedStrings.xml><?xml version="1.0" encoding="utf-8"?>
<sst xmlns="http://schemas.openxmlformats.org/spreadsheetml/2006/main" count="575" uniqueCount="101">
  <si>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</si>
  <si>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</si>
  <si>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</si>
  <si>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</si>
  <si>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</si>
  <si>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</si>
  <si>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</si>
  <si>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</si>
  <si>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</si>
  <si>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</si>
  <si>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</si>
  <si>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</si>
  <si>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</si>
  <si>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</si>
  <si>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</si>
  <si>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</si>
  <si>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</si>
  <si>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</si>
  <si>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</si>
  <si>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</si>
  <si>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</si>
  <si>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</si>
  <si>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</si>
  <si>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</si>
  <si>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</si>
  <si>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</si>
  <si>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</si>
  <si>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</si>
  <si>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</si>
  <si>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</si>
  <si>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</si>
  <si>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</si>
  <si>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</si>
  <si>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</si>
  <si>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</si>
  <si>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</si>
  <si>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</si>
  <si>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</si>
  <si>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</si>
  <si>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</si>
  <si>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</si>
  <si>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</si>
  <si>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</si>
  <si>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</si>
  <si>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</si>
  <si>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</si>
  <si>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</si>
  <si>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</si>
  <si>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</si>
  <si>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</si>
  <si>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</si>
  <si>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</si>
  <si>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</si>
  <si>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</si>
  <si>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</si>
  <si>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</si>
  <si>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</si>
  <si>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</si>
  <si>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</si>
  <si>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</si>
  <si>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</si>
  <si>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</si>
  <si>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</si>
  <si>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</si>
  <si>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</si>
  <si>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</si>
  <si>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</si>
  <si>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</si>
  <si>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</si>
  <si>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</si>
  <si>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</si>
  <si>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</si>
  <si>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</si>
  <si>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</si>
  <si>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</si>
  <si>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</si>
  <si>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</si>
  <si>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</si>
  <si>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</si>
  <si>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</si>
  <si>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</si>
  <si>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</si>
  <si>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</si>
  <si>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</si>
  <si>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</si>
  <si>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</si>
  <si>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</si>
  <si>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</si>
  <si>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</si>
  <si>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Cost Share</t>
  </si>
  <si>
    <t>ID-Cost Share</t>
  </si>
  <si>
    <t>* Each consecutive year includes an auto calculated 5% increase from the previous year.</t>
  </si>
  <si>
    <t>Please contact your Pre-Award Specialist if formula changes need to be made.</t>
  </si>
  <si>
    <t>* Each consecutive year includes an auto calculated 2% increase from the previous year.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</si>
  <si>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</si>
  <si>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</si>
  <si>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</si>
  <si>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</si>
  <si>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</si>
  <si>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rev 9.19.22</t>
  </si>
  <si>
    <t>Project with start dates between July 1, 2023 and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</si>
</sst>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165" fontId="2" fillId="0" borderId="1" xfId="1" applyNumberFormat="1" applyFont="1" applyFill="1" applyBorder="1" applyAlignment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5" borderId="42" xfId="1" applyNumberFormat="1" applyFont="1" applyFill="1" applyBorder="1" applyAlignment="1"/>
    <xf numFmtId="0" fontId="1" fillId="0" borderId="0" xfId="0" applyFont="1" applyProtection="1">
      <protection locked="0"/>
    </xf>
    <xf numFmtId="42" fontId="2" fillId="0" borderId="37" xfId="0" applyNumberFormat="1" applyFont="1" applyBorder="1" applyAlignment="1" applyProtection="1">
      <alignment horizontal="left"/>
      <protection locked="0"/>
    </xf>
    <xf numFmtId="3" fontId="2" fillId="2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1" xfId="0" applyNumberFormat="1" applyFont="1" applyBorder="1" applyProtection="1">
      <protection locked="0"/>
    </xf>
    <xf numFmtId="0" fontId="2" fillId="0" borderId="9" xfId="0" applyFont="1" applyBorder="1"/>
    <xf numFmtId="9" fontId="2" fillId="0" borderId="9" xfId="0" applyNumberFormat="1" applyFont="1" applyBorder="1" applyProtection="1">
      <protection locked="0"/>
    </xf>
    <xf numFmtId="3" fontId="2" fillId="2" borderId="15" xfId="0" applyNumberFormat="1" applyFont="1" applyFill="1" applyBorder="1" applyAlignment="1" applyProtection="1">
      <protection locked="0"/>
    </xf>
    <xf numFmtId="42" fontId="2" fillId="0" borderId="39" xfId="0" applyNumberFormat="1" applyFont="1" applyBorder="1" applyAlignment="1" applyProtection="1">
      <alignment horizontal="left"/>
      <protection locked="0"/>
    </xf>
    <xf numFmtId="42" fontId="5" fillId="7" borderId="42" xfId="0" applyNumberFormat="1" applyFont="1" applyFill="1" applyBorder="1" applyAlignment="1" applyProtection="1">
      <alignment horizontal="right"/>
    </xf>
    <xf numFmtId="165" fontId="5" fillId="6" borderId="36" xfId="1" applyNumberFormat="1" applyFont="1" applyFill="1" applyBorder="1" applyAlignment="1"/>
    <xf numFmtId="165" fontId="2" fillId="2" borderId="36" xfId="1" applyNumberFormat="1" applyFont="1" applyFill="1" applyBorder="1" applyAlignment="1" applyProtection="1"/>
    <xf numFmtId="165" fontId="2" fillId="0" borderId="16" xfId="1" applyNumberFormat="1" applyFont="1" applyBorder="1" applyAlignment="1" applyProtection="1"/>
    <xf numFmtId="165" fontId="2" fillId="4" borderId="42" xfId="1" applyNumberFormat="1" applyFont="1" applyFill="1" applyBorder="1" applyAlignment="1" applyProtection="1"/>
    <xf numFmtId="3" fontId="2" fillId="2" borderId="14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165" fontId="2" fillId="0" borderId="37" xfId="1" applyNumberFormat="1" applyFont="1" applyBorder="1" applyAlignment="1" applyProtection="1"/>
    <xf numFmtId="165" fontId="2" fillId="0" borderId="36" xfId="1" applyNumberFormat="1" applyFont="1" applyBorder="1" applyAlignment="1" applyProtection="1"/>
    <xf numFmtId="165" fontId="2" fillId="0" borderId="35" xfId="1" applyNumberFormat="1" applyFont="1" applyFill="1" applyBorder="1" applyAlignment="1" applyProtection="1"/>
    <xf numFmtId="165" fontId="5" fillId="5" borderId="42" xfId="1" applyNumberFormat="1" applyFont="1" applyFill="1" applyBorder="1" applyAlignment="1" applyProtection="1"/>
    <xf numFmtId="3" fontId="3" fillId="2" borderId="15" xfId="0" applyNumberFormat="1" applyFont="1" applyFill="1" applyBorder="1" applyAlignment="1" applyProtection="1">
      <alignment horizontal="center"/>
    </xf>
    <xf numFmtId="3" fontId="3" fillId="2" borderId="16" xfId="0" applyNumberFormat="1" applyFont="1" applyFill="1" applyBorder="1" applyAlignment="1" applyProtection="1">
      <alignment horizontal="center"/>
    </xf>
    <xf numFmtId="165" fontId="5" fillId="6" borderId="36" xfId="1" applyNumberFormat="1" applyFont="1" applyFill="1" applyBorder="1" applyAlignment="1" applyProtection="1"/>
    <xf numFmtId="165" fontId="2" fillId="0" borderId="35" xfId="0" applyNumberFormat="1" applyFont="1" applyBorder="1" applyAlignment="1" applyProtection="1">
      <alignment horizontal="left"/>
    </xf>
    <xf numFmtId="165" fontId="2" fillId="0" borderId="37" xfId="0" applyNumberFormat="1" applyFont="1" applyBorder="1" applyAlignment="1" applyProtection="1">
      <alignment horizontal="left"/>
    </xf>
    <xf numFmtId="165" fontId="2" fillId="4" borderId="42" xfId="1" applyNumberFormat="1" applyFont="1" applyFill="1" applyBorder="1" applyAlignment="1" applyProtection="1">
      <alignment horizontal="right"/>
    </xf>
    <xf numFmtId="42" fontId="5" fillId="4" borderId="42" xfId="0" applyNumberFormat="1" applyFont="1" applyFill="1" applyBorder="1" applyAlignment="1" applyProtection="1"/>
    <xf numFmtId="42" fontId="5" fillId="7" borderId="42" xfId="0" applyNumberFormat="1" applyFont="1" applyFill="1" applyBorder="1" applyAlignment="1" applyProtection="1"/>
    <xf numFmtId="42" fontId="5" fillId="6" borderId="37" xfId="0" applyNumberFormat="1" applyFont="1" applyFill="1" applyBorder="1" applyProtection="1"/>
    <xf numFmtId="42" fontId="5" fillId="6" borderId="36" xfId="0" applyNumberFormat="1" applyFont="1" applyFill="1" applyBorder="1" applyProtection="1"/>
    <xf numFmtId="42" fontId="5" fillId="5" borderId="42" xfId="0" applyNumberFormat="1" applyFont="1" applyFill="1" applyBorder="1" applyProtection="1"/>
    <xf numFmtId="3" fontId="3" fillId="3" borderId="15" xfId="0" applyNumberFormat="1" applyFont="1" applyFill="1" applyBorder="1" applyAlignment="1" applyProtection="1">
      <alignment horizontal="center"/>
    </xf>
    <xf numFmtId="3" fontId="3" fillId="3" borderId="16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19" fillId="0" borderId="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9" fontId="2" fillId="0" borderId="67" xfId="0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2" fillId="0" borderId="46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49" fontId="2" fillId="0" borderId="49" xfId="0" applyNumberFormat="1" applyFont="1" applyBorder="1" applyAlignment="1" applyProtection="1">
      <alignment horizontal="left"/>
      <protection locked="0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59" t="s">
        <v>51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.75" x14ac:dyDescent="0.3">
      <c r="A2" s="259" t="s">
        <v>47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3.25" x14ac:dyDescent="0.35">
      <c r="A3" s="261" t="s">
        <v>57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1:10" x14ac:dyDescent="0.2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x14ac:dyDescent="0.2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 x14ac:dyDescent="0.2">
      <c r="A6" s="260" t="s">
        <v>52</v>
      </c>
      <c r="B6" s="260"/>
      <c r="C6" s="260"/>
      <c r="D6" s="260"/>
      <c r="E6" s="260"/>
      <c r="F6" s="260"/>
      <c r="G6" s="260"/>
      <c r="H6" s="260"/>
      <c r="I6" s="260"/>
      <c r="J6" s="260"/>
    </row>
    <row r="7" spans="1:10" ht="19.5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  <c r="J7" s="260"/>
    </row>
    <row r="8" spans="1:10" x14ac:dyDescent="0.2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74.25" customHeight="1" x14ac:dyDescent="0.2">
      <c r="A9" s="71" t="s">
        <v>48</v>
      </c>
      <c r="B9" s="263" t="s">
        <v>56</v>
      </c>
      <c r="C9" s="263"/>
      <c r="D9" s="263"/>
      <c r="E9" s="263"/>
      <c r="F9" s="263"/>
      <c r="G9" s="263"/>
      <c r="H9" s="263"/>
      <c r="I9" s="263"/>
      <c r="J9" s="263"/>
    </row>
    <row r="10" spans="1:10" ht="12" customHeight="1" x14ac:dyDescent="0.2">
      <c r="A10" s="71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0" customHeight="1" x14ac:dyDescent="0.2">
      <c r="A11" s="71" t="s">
        <v>48</v>
      </c>
      <c r="B11" s="263" t="s">
        <v>53</v>
      </c>
      <c r="C11" s="263"/>
      <c r="D11" s="263"/>
      <c r="E11" s="263"/>
      <c r="F11" s="263"/>
      <c r="G11" s="263"/>
      <c r="H11" s="263"/>
      <c r="I11" s="263"/>
      <c r="J11" s="263"/>
    </row>
    <row r="12" spans="1:10" ht="9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5.75" customHeight="1" x14ac:dyDescent="0.2">
      <c r="A13" s="71" t="s">
        <v>48</v>
      </c>
      <c r="B13" s="263" t="s">
        <v>54</v>
      </c>
      <c r="C13" s="263"/>
      <c r="D13" s="263"/>
      <c r="E13" s="263"/>
      <c r="F13" s="263"/>
      <c r="G13" s="263"/>
      <c r="H13" s="263"/>
      <c r="I13" s="263"/>
      <c r="J13" s="263"/>
    </row>
    <row r="14" spans="1:10" ht="7.5" customHeight="1" x14ac:dyDescent="0.2">
      <c r="A14" s="71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0.75" customHeight="1" x14ac:dyDescent="0.2">
      <c r="A15" s="71" t="s">
        <v>48</v>
      </c>
      <c r="B15" s="263" t="s">
        <v>55</v>
      </c>
      <c r="C15" s="263"/>
      <c r="D15" s="263"/>
      <c r="E15" s="263"/>
      <c r="F15" s="263"/>
      <c r="G15" s="263"/>
      <c r="H15" s="263"/>
      <c r="I15" s="263"/>
      <c r="J15" s="263"/>
    </row>
    <row r="16" spans="1:10" ht="30.75" customHeight="1" x14ac:dyDescent="0.2">
      <c r="A16" s="68"/>
      <c r="B16" s="262"/>
      <c r="C16" s="262"/>
      <c r="D16" s="262"/>
      <c r="E16" s="262"/>
      <c r="F16" s="262"/>
      <c r="G16" s="262"/>
      <c r="H16" s="262"/>
      <c r="I16" s="262"/>
      <c r="J16" s="262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5"/>
  <sheetViews>
    <sheetView showZeros="0" tabSelected="1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1" width="9.140625" style="119" customWidth="1"/>
    <col min="12" max="19" width="9.140625" style="119"/>
    <col min="20" max="16384" width="9.140625" style="2"/>
  </cols>
  <sheetData>
    <row r="1" spans="1:19" s="8" customFormat="1" ht="12.95" customHeight="1" x14ac:dyDescent="0.25">
      <c r="A1" s="293" t="s">
        <v>73</v>
      </c>
      <c r="B1" s="293"/>
      <c r="C1" s="293"/>
      <c r="D1" s="293"/>
      <c r="E1" s="293"/>
      <c r="F1" s="293"/>
      <c r="G1" s="293"/>
      <c r="H1" s="293"/>
      <c r="I1" s="33" t="s">
        <v>31</v>
      </c>
      <c r="J1" s="216"/>
      <c r="K1" s="114" t="s">
        <v>100</v>
      </c>
      <c r="L1" s="115"/>
      <c r="M1" s="115"/>
      <c r="N1" s="115"/>
      <c r="O1" s="115"/>
      <c r="P1" s="115"/>
      <c r="Q1" s="115"/>
      <c r="R1" s="115"/>
      <c r="S1" s="115"/>
    </row>
    <row r="2" spans="1:19" s="8" customFormat="1" ht="12.95" customHeight="1" thickBot="1" x14ac:dyDescent="0.25">
      <c r="A2" s="304" t="s">
        <v>68</v>
      </c>
      <c r="B2" s="304"/>
      <c r="C2" s="304"/>
      <c r="D2" s="304"/>
      <c r="E2" s="304"/>
      <c r="F2" s="304"/>
      <c r="G2" s="304"/>
      <c r="H2" s="304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08"/>
      <c r="C3" s="309"/>
      <c r="D3" s="27" t="s">
        <v>5</v>
      </c>
      <c r="E3" s="26" t="s">
        <v>6</v>
      </c>
      <c r="F3" s="269" t="s">
        <v>25</v>
      </c>
      <c r="G3" s="270"/>
      <c r="H3" s="271"/>
      <c r="I3" s="284" t="s">
        <v>26</v>
      </c>
      <c r="J3" s="2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2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37" t="s">
        <v>41</v>
      </c>
      <c r="B5" s="286"/>
      <c r="C5" s="287"/>
      <c r="D5" s="85"/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3" t="s">
        <v>42</v>
      </c>
      <c r="B6" s="268"/>
      <c r="C6" s="288"/>
      <c r="D6" s="85"/>
      <c r="E6" s="78">
        <f t="shared" si="0"/>
        <v>0</v>
      </c>
      <c r="F6" s="34"/>
      <c r="G6" s="88"/>
      <c r="H6" s="89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3" t="s">
        <v>21</v>
      </c>
      <c r="B7" s="268"/>
      <c r="C7" s="268"/>
      <c r="D7" s="85"/>
      <c r="E7" s="78">
        <f t="shared" si="0"/>
        <v>0</v>
      </c>
      <c r="F7" s="34"/>
      <c r="G7" s="88"/>
      <c r="H7" s="89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3" t="s">
        <v>22</v>
      </c>
      <c r="B8" s="268"/>
      <c r="C8" s="268"/>
      <c r="D8" s="85"/>
      <c r="E8" s="78">
        <f t="shared" si="0"/>
        <v>0</v>
      </c>
      <c r="F8" s="34"/>
      <c r="G8" s="88"/>
      <c r="H8" s="89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3" t="s">
        <v>23</v>
      </c>
      <c r="B9" s="268"/>
      <c r="C9" s="288"/>
      <c r="D9" s="85"/>
      <c r="E9" s="78">
        <f t="shared" si="0"/>
        <v>0</v>
      </c>
      <c r="F9" s="34"/>
      <c r="G9" s="88"/>
      <c r="H9" s="89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3" t="s">
        <v>28</v>
      </c>
      <c r="B10" s="268"/>
      <c r="C10" s="288"/>
      <c r="D10" s="85"/>
      <c r="E10" s="78">
        <f t="shared" si="0"/>
        <v>0</v>
      </c>
      <c r="F10" s="34"/>
      <c r="G10" s="88"/>
      <c r="H10" s="89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8"/>
      <c r="B11" s="289" t="s">
        <v>32</v>
      </c>
      <c r="C11" s="290"/>
      <c r="D11" s="44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37" t="s">
        <v>19</v>
      </c>
      <c r="B12" s="327"/>
      <c r="C12" s="327"/>
      <c r="D12" s="85"/>
      <c r="E12" s="77">
        <f>D12/12</f>
        <v>0</v>
      </c>
      <c r="F12" s="92"/>
      <c r="G12" s="43"/>
      <c r="H12" s="61"/>
      <c r="I12" s="65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3" t="s">
        <v>20</v>
      </c>
      <c r="B13" s="268"/>
      <c r="C13" s="268"/>
      <c r="D13" s="85"/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3" t="s">
        <v>34</v>
      </c>
      <c r="B14" s="268"/>
      <c r="C14" s="268"/>
      <c r="D14" s="85"/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32" t="s">
        <v>22</v>
      </c>
      <c r="B15" s="266"/>
      <c r="C15" s="267"/>
      <c r="D15" s="133"/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94</v>
      </c>
      <c r="D18" s="9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95</v>
      </c>
      <c r="D19" s="95"/>
      <c r="E19" s="47">
        <f>D19/12</f>
        <v>0</v>
      </c>
      <c r="F19" s="253"/>
      <c r="G19" s="254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9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96</v>
      </c>
      <c r="D21" s="86"/>
      <c r="E21" s="107"/>
      <c r="F21" s="34"/>
      <c r="G21" s="101"/>
      <c r="H21" s="91"/>
      <c r="I21" s="83">
        <f t="shared" si="3"/>
        <v>0</v>
      </c>
      <c r="J21" s="105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97</v>
      </c>
      <c r="D22" s="86"/>
      <c r="E22" s="107"/>
      <c r="F22" s="34"/>
      <c r="G22" s="101"/>
      <c r="H22" s="91"/>
      <c r="I22" s="83">
        <f t="shared" si="3"/>
        <v>0</v>
      </c>
      <c r="J22" s="105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98</v>
      </c>
      <c r="D23" s="86"/>
      <c r="E23" s="107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107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107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43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282">
        <v>0.47599999999999998</v>
      </c>
      <c r="B28" s="283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276" t="s">
        <v>72</v>
      </c>
      <c r="B30" s="277"/>
      <c r="C30" s="277"/>
      <c r="D30" s="277"/>
      <c r="E30" s="277"/>
      <c r="F30" s="277"/>
      <c r="G30" s="277"/>
      <c r="H30" s="277"/>
      <c r="I30" s="32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29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25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102"/>
      <c r="J34" s="102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03"/>
      <c r="J35" s="224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23"/>
    </row>
    <row r="38" spans="1:19" ht="12" customHeight="1" x14ac:dyDescent="0.15">
      <c r="A38" s="17"/>
      <c r="B38" s="148" t="s">
        <v>79</v>
      </c>
      <c r="C38" s="148"/>
      <c r="D38" s="209"/>
      <c r="E38" s="31" t="s">
        <v>77</v>
      </c>
      <c r="F38" s="191"/>
      <c r="G38" s="191" t="s">
        <v>78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05"/>
      <c r="I39" s="210"/>
      <c r="J39" s="210"/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06"/>
      <c r="I40" s="210"/>
      <c r="J40" s="210"/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17"/>
      <c r="I41" s="211"/>
      <c r="J41" s="211"/>
    </row>
    <row r="42" spans="1:19" ht="12" customHeight="1" thickBot="1" x14ac:dyDescent="0.2">
      <c r="A42" s="330" t="s">
        <v>27</v>
      </c>
      <c r="B42" s="331"/>
      <c r="C42" s="331"/>
      <c r="D42" s="331"/>
      <c r="E42" s="331"/>
      <c r="F42" s="331"/>
      <c r="G42" s="331"/>
      <c r="H42" s="332"/>
      <c r="I42" s="213">
        <f>SUM(I38:I41)</f>
        <v>0</v>
      </c>
      <c r="J42" s="213">
        <f>SUM(J38:J41)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193"/>
      <c r="J43" s="193"/>
    </row>
    <row r="44" spans="1:19" ht="12" customHeight="1" x14ac:dyDescent="0.15">
      <c r="A44" s="30"/>
      <c r="B44" s="31" t="s">
        <v>83</v>
      </c>
      <c r="C44" s="192"/>
      <c r="D44" s="32" t="s">
        <v>88</v>
      </c>
      <c r="E44" s="300"/>
      <c r="F44" s="300"/>
      <c r="G44" s="300"/>
      <c r="H44" s="301"/>
      <c r="I44" s="194">
        <f>IF(E44&lt;=25000,+E44,25000)</f>
        <v>0</v>
      </c>
      <c r="J44" s="105"/>
    </row>
    <row r="45" spans="1:19" ht="12" customHeight="1" x14ac:dyDescent="0.15">
      <c r="A45" s="30"/>
      <c r="B45" s="31" t="s">
        <v>84</v>
      </c>
      <c r="C45" s="192"/>
      <c r="D45" s="32" t="s">
        <v>88</v>
      </c>
      <c r="E45" s="300"/>
      <c r="F45" s="300"/>
      <c r="G45" s="300"/>
      <c r="H45" s="301"/>
      <c r="I45" s="194">
        <f t="shared" ref="I45:I48" si="4">IF(E45&lt;=25000,+E45,25000)</f>
        <v>0</v>
      </c>
      <c r="J45" s="105"/>
    </row>
    <row r="46" spans="1:19" ht="12" customHeight="1" x14ac:dyDescent="0.15">
      <c r="A46" s="30"/>
      <c r="B46" s="31" t="s">
        <v>85</v>
      </c>
      <c r="C46" s="192"/>
      <c r="D46" s="32" t="s">
        <v>88</v>
      </c>
      <c r="E46" s="300"/>
      <c r="F46" s="300"/>
      <c r="G46" s="300"/>
      <c r="H46" s="301"/>
      <c r="I46" s="194">
        <f t="shared" si="4"/>
        <v>0</v>
      </c>
      <c r="J46" s="105"/>
    </row>
    <row r="47" spans="1:19" ht="12" customHeight="1" x14ac:dyDescent="0.15">
      <c r="A47" s="30"/>
      <c r="B47" s="31" t="s">
        <v>86</v>
      </c>
      <c r="C47" s="192"/>
      <c r="D47" s="32" t="s">
        <v>88</v>
      </c>
      <c r="E47" s="300"/>
      <c r="F47" s="300"/>
      <c r="G47" s="300"/>
      <c r="H47" s="301"/>
      <c r="I47" s="194">
        <f t="shared" si="4"/>
        <v>0</v>
      </c>
      <c r="J47" s="105"/>
    </row>
    <row r="48" spans="1:19" ht="12" customHeight="1" x14ac:dyDescent="0.15">
      <c r="A48" s="30"/>
      <c r="B48" s="31" t="s">
        <v>87</v>
      </c>
      <c r="C48" s="192"/>
      <c r="D48" s="32" t="s">
        <v>88</v>
      </c>
      <c r="E48" s="300"/>
      <c r="F48" s="300"/>
      <c r="G48" s="300"/>
      <c r="H48" s="301"/>
      <c r="I48" s="194">
        <f t="shared" si="4"/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96" t="s">
        <v>29</v>
      </c>
      <c r="B50" s="297"/>
      <c r="C50" s="297"/>
      <c r="D50" s="188"/>
      <c r="E50" s="188"/>
      <c r="F50" s="188"/>
      <c r="G50" s="188"/>
      <c r="H50" s="188"/>
      <c r="I50" s="195">
        <f>SUM(I44:I49)</f>
        <v>0</v>
      </c>
      <c r="J50" s="195">
        <f>SUM(J44:J49)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196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105"/>
      <c r="J52" s="105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105"/>
      <c r="J53" s="105"/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105"/>
      <c r="J54" s="105"/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105"/>
      <c r="J55" s="105"/>
    </row>
    <row r="56" spans="1:19" ht="12" customHeight="1" x14ac:dyDescent="0.15">
      <c r="A56" s="124"/>
      <c r="B56" s="316" t="s">
        <v>67</v>
      </c>
      <c r="C56" s="316"/>
      <c r="D56" s="316"/>
      <c r="E56" s="316"/>
      <c r="F56" s="316"/>
      <c r="G56" s="316"/>
      <c r="H56" s="316"/>
      <c r="I56" s="125"/>
      <c r="J56" s="125"/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04"/>
      <c r="J57" s="104"/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310" t="s">
        <v>12</v>
      </c>
      <c r="B59" s="311"/>
      <c r="C59" s="311"/>
      <c r="D59" s="311"/>
      <c r="E59" s="311"/>
      <c r="F59" s="311"/>
      <c r="G59" s="311"/>
      <c r="H59" s="31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321" t="s">
        <v>71</v>
      </c>
      <c r="B60" s="322"/>
      <c r="C60" s="323"/>
      <c r="D60" s="20"/>
      <c r="E60" s="21" t="s">
        <v>1</v>
      </c>
      <c r="F60" s="49" t="s">
        <v>39</v>
      </c>
      <c r="G60" s="12" t="s">
        <v>2</v>
      </c>
      <c r="H60" s="172"/>
      <c r="I60" s="237"/>
      <c r="J60" s="237"/>
    </row>
    <row r="61" spans="1:19" ht="12" customHeight="1" x14ac:dyDescent="0.15">
      <c r="A61" s="324"/>
      <c r="B61" s="325"/>
      <c r="C61" s="326"/>
      <c r="D61" s="2" t="s">
        <v>64</v>
      </c>
      <c r="E61" s="106">
        <v>0.48</v>
      </c>
      <c r="F61" s="84">
        <f>SUM(I59-I56-I49-I32-I42)</f>
        <v>0</v>
      </c>
      <c r="G61" s="84">
        <f>E61*F61</f>
        <v>0</v>
      </c>
      <c r="H61" s="173"/>
      <c r="I61" s="238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22"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47">
        <f>I59+I62</f>
        <v>0</v>
      </c>
      <c r="J63" s="247">
        <f>J59+J62</f>
        <v>0</v>
      </c>
    </row>
    <row r="64" spans="1:19" ht="11.25" customHeight="1" x14ac:dyDescent="0.15">
      <c r="A64" s="291" t="s">
        <v>76</v>
      </c>
      <c r="B64" s="292"/>
      <c r="C64" s="292"/>
      <c r="D64" s="292"/>
      <c r="E64" s="292"/>
      <c r="F64" s="292"/>
      <c r="G64" s="292"/>
      <c r="H64" s="292"/>
      <c r="I64" s="87"/>
      <c r="J64" s="87" t="s">
        <v>99</v>
      </c>
      <c r="L64" s="118"/>
    </row>
    <row r="65" spans="12:12" x14ac:dyDescent="0.15">
      <c r="L65" s="118"/>
    </row>
  </sheetData>
  <sheetProtection sheet="1" objects="1" scenarios="1"/>
  <mergeCells count="55">
    <mergeCell ref="B9:C9"/>
    <mergeCell ref="B12:C12"/>
    <mergeCell ref="I30:I31"/>
    <mergeCell ref="E47:H47"/>
    <mergeCell ref="E48:H48"/>
    <mergeCell ref="A27:C27"/>
    <mergeCell ref="A42:H42"/>
    <mergeCell ref="A37:H37"/>
    <mergeCell ref="B41:H41"/>
    <mergeCell ref="A36:H36"/>
    <mergeCell ref="A29:C29"/>
    <mergeCell ref="A51:H51"/>
    <mergeCell ref="A59:H59"/>
    <mergeCell ref="A60:C61"/>
    <mergeCell ref="B52:H52"/>
    <mergeCell ref="B53:H53"/>
    <mergeCell ref="B54:H54"/>
    <mergeCell ref="B55:H55"/>
    <mergeCell ref="A63:H63"/>
    <mergeCell ref="A62:C62"/>
    <mergeCell ref="A58:H58"/>
    <mergeCell ref="B56:H56"/>
    <mergeCell ref="B57:H57"/>
    <mergeCell ref="B11:C11"/>
    <mergeCell ref="A64:H64"/>
    <mergeCell ref="A1:H1"/>
    <mergeCell ref="A16:H16"/>
    <mergeCell ref="A50:C50"/>
    <mergeCell ref="A43:H43"/>
    <mergeCell ref="E44:H44"/>
    <mergeCell ref="E45:H45"/>
    <mergeCell ref="E46:H46"/>
    <mergeCell ref="B34:H34"/>
    <mergeCell ref="B35:H35"/>
    <mergeCell ref="A2:H2"/>
    <mergeCell ref="B39:H39"/>
    <mergeCell ref="B40:H40"/>
    <mergeCell ref="A3:C3"/>
    <mergeCell ref="B10:C10"/>
    <mergeCell ref="J3:J4"/>
    <mergeCell ref="B15:C15"/>
    <mergeCell ref="B8:C8"/>
    <mergeCell ref="F3:H3"/>
    <mergeCell ref="A33:H33"/>
    <mergeCell ref="B4:C4"/>
    <mergeCell ref="A30:H31"/>
    <mergeCell ref="B14:C14"/>
    <mergeCell ref="A17:C17"/>
    <mergeCell ref="A32:H32"/>
    <mergeCell ref="A28:B28"/>
    <mergeCell ref="I3:I4"/>
    <mergeCell ref="B5:C5"/>
    <mergeCell ref="B6:C6"/>
    <mergeCell ref="B7:C7"/>
    <mergeCell ref="B13:C13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5">
      <c r="A1" s="338" t="str">
        <f>'Year 1'!A1:H1</f>
        <v xml:space="preserve">SPONSOR: </v>
      </c>
      <c r="B1" s="338"/>
      <c r="C1" s="338"/>
      <c r="D1" s="338"/>
      <c r="E1" s="338"/>
      <c r="F1" s="338"/>
      <c r="G1" s="338"/>
      <c r="H1" s="338"/>
      <c r="I1" s="33" t="s">
        <v>40</v>
      </c>
      <c r="J1" s="216"/>
      <c r="K1" s="114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39" t="str">
        <f>'Year 1'!A2:H2</f>
        <v xml:space="preserve">PRINCIPAL INVESTIGATOR:  </v>
      </c>
      <c r="B2" s="339"/>
      <c r="C2" s="339"/>
      <c r="D2" s="339"/>
      <c r="E2" s="339"/>
      <c r="F2" s="339"/>
      <c r="G2" s="339"/>
      <c r="H2" s="339"/>
      <c r="I2" s="29"/>
      <c r="J2" s="216"/>
      <c r="K2" s="250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40"/>
      <c r="C3" s="340"/>
      <c r="D3" s="27" t="s">
        <v>5</v>
      </c>
      <c r="E3" s="26" t="s">
        <v>6</v>
      </c>
      <c r="F3" s="341" t="s">
        <v>25</v>
      </c>
      <c r="G3" s="342"/>
      <c r="H3" s="343"/>
      <c r="I3" s="284" t="s">
        <v>26</v>
      </c>
      <c r="J3" s="2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2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44">
        <f>'Year 1'!B5</f>
        <v>0</v>
      </c>
      <c r="C5" s="345"/>
      <c r="D5" s="109">
        <f>'Year 1'!D5*1.05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251" t="s">
        <v>91</v>
      </c>
      <c r="L5" s="179"/>
      <c r="M5" s="179"/>
      <c r="N5" s="179"/>
      <c r="O5" s="179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44">
        <f>'Year 1'!B6</f>
        <v>0</v>
      </c>
      <c r="C6" s="345"/>
      <c r="D6" s="109">
        <f>'Year 1'!D6*1.05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251" t="s">
        <v>92</v>
      </c>
      <c r="L6" s="179"/>
      <c r="M6" s="179"/>
      <c r="N6" s="179"/>
      <c r="O6" s="179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46">
        <f>'Year 1'!B7</f>
        <v>0</v>
      </c>
      <c r="C7" s="347"/>
      <c r="D7" s="109">
        <f>'Year 1'!D7*1.05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252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46">
        <f>'Year 1'!B8</f>
        <v>0</v>
      </c>
      <c r="C8" s="347"/>
      <c r="D8" s="109">
        <f>'Year 1'!D8*1.05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36">
        <f>'Year 1'!B9</f>
        <v>0</v>
      </c>
      <c r="C9" s="337"/>
      <c r="D9" s="109">
        <f>'Year 1'!D9*1.05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36">
        <f>'Year 1'!B10</f>
        <v>0</v>
      </c>
      <c r="C10" s="337"/>
      <c r="D10" s="109">
        <f>'Year 1'!D10*1.05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50" t="s">
        <v>32</v>
      </c>
      <c r="C11" s="351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52">
        <f>'Year 1'!B12</f>
        <v>0</v>
      </c>
      <c r="C12" s="352"/>
      <c r="D12" s="109">
        <f>'Year 1'!D12*1.05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52">
        <f>'Year 1'!B13</f>
        <v>0</v>
      </c>
      <c r="C13" s="352"/>
      <c r="D13" s="109">
        <f>'Year 1'!D13*1.05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52">
        <f>'Year 1'!B14</f>
        <v>0</v>
      </c>
      <c r="C14" s="352"/>
      <c r="D14" s="109">
        <f>'Year 1'!D14*1.05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53">
        <f>'Year 1'!B15</f>
        <v>0</v>
      </c>
      <c r="C15" s="353"/>
      <c r="D15" s="151">
        <f>'Year 1'!D15*1.05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94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95</v>
      </c>
      <c r="D19" s="85"/>
      <c r="E19" s="47">
        <f>D19/12</f>
        <v>0</v>
      </c>
      <c r="F19" s="253"/>
      <c r="G19" s="254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96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97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98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282">
        <f>'Year 1'!A28+2%</f>
        <v>0.496</v>
      </c>
      <c r="B28" s="283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  <c r="K28" s="251" t="s">
        <v>93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8" t="s">
        <v>72</v>
      </c>
      <c r="B30" s="349"/>
      <c r="C30" s="349"/>
      <c r="D30" s="349"/>
      <c r="E30" s="349"/>
      <c r="F30" s="349"/>
      <c r="G30" s="349"/>
      <c r="H30" s="349"/>
      <c r="I30" s="32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29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25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23"/>
      <c r="M37" s="122"/>
    </row>
    <row r="38" spans="1:19" ht="12" customHeight="1" x14ac:dyDescent="0.15">
      <c r="A38" s="17"/>
      <c r="B38" s="148" t="s">
        <v>79</v>
      </c>
      <c r="C38" s="148"/>
      <c r="D38" s="209">
        <v>0</v>
      </c>
      <c r="E38" s="31" t="s">
        <v>77</v>
      </c>
      <c r="F38" s="191">
        <v>0</v>
      </c>
      <c r="G38" s="191" t="s">
        <v>78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54"/>
      <c r="I39" s="210"/>
      <c r="J39" s="210"/>
      <c r="M39" s="123"/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55"/>
      <c r="I40" s="210"/>
      <c r="J40" s="210"/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56"/>
      <c r="I41" s="211"/>
      <c r="J41" s="211"/>
    </row>
    <row r="42" spans="1:19" ht="12" customHeight="1" thickBot="1" x14ac:dyDescent="0.2">
      <c r="A42" s="359" t="s">
        <v>27</v>
      </c>
      <c r="B42" s="360"/>
      <c r="C42" s="360"/>
      <c r="D42" s="360"/>
      <c r="E42" s="360"/>
      <c r="F42" s="360"/>
      <c r="G42" s="360"/>
      <c r="H42" s="361"/>
      <c r="I42" s="213">
        <f>SUM(I38:I41)</f>
        <v>0</v>
      </c>
      <c r="J42" s="213">
        <f>SUM(J38:J41)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25"/>
      <c r="J43" s="193"/>
    </row>
    <row r="44" spans="1:19" ht="12" customHeight="1" x14ac:dyDescent="0.15">
      <c r="A44" s="30"/>
      <c r="B44" s="31" t="s">
        <v>83</v>
      </c>
      <c r="C44" s="208">
        <f>'Year 1'!C44</f>
        <v>0</v>
      </c>
      <c r="D44" s="32" t="s">
        <v>88</v>
      </c>
      <c r="E44" s="300"/>
      <c r="F44" s="300"/>
      <c r="G44" s="300"/>
      <c r="H44" s="301"/>
      <c r="I44" s="194">
        <f>IF(E44+'Year 1'!I44&gt;=25000,25000-'Year 1'!I44,E44)</f>
        <v>0</v>
      </c>
      <c r="J44" s="105"/>
    </row>
    <row r="45" spans="1:19" ht="12" customHeight="1" x14ac:dyDescent="0.15">
      <c r="A45" s="30"/>
      <c r="B45" s="31" t="s">
        <v>84</v>
      </c>
      <c r="C45" s="208">
        <f>'Year 1'!C45</f>
        <v>0</v>
      </c>
      <c r="D45" s="32" t="s">
        <v>88</v>
      </c>
      <c r="E45" s="300"/>
      <c r="F45" s="300"/>
      <c r="G45" s="300"/>
      <c r="H45" s="301"/>
      <c r="I45" s="194">
        <f>IF(E45+'Year 1'!I45&gt;=25000,25000-'Year 1'!I45,E45)</f>
        <v>0</v>
      </c>
      <c r="J45" s="105"/>
    </row>
    <row r="46" spans="1:19" ht="12" customHeight="1" x14ac:dyDescent="0.15">
      <c r="A46" s="30"/>
      <c r="B46" s="31" t="s">
        <v>85</v>
      </c>
      <c r="C46" s="208">
        <f>'Year 1'!C46</f>
        <v>0</v>
      </c>
      <c r="D46" s="32" t="s">
        <v>88</v>
      </c>
      <c r="E46" s="300"/>
      <c r="F46" s="300"/>
      <c r="G46" s="300"/>
      <c r="H46" s="301"/>
      <c r="I46" s="194">
        <f>IF(E46+'Year 1'!I46&gt;=25000,25000-'Year 1'!I46,E46)</f>
        <v>0</v>
      </c>
      <c r="J46" s="105"/>
    </row>
    <row r="47" spans="1:19" ht="12" customHeight="1" x14ac:dyDescent="0.15">
      <c r="A47" s="30"/>
      <c r="B47" s="31" t="s">
        <v>86</v>
      </c>
      <c r="C47" s="208">
        <f>'Year 1'!C47</f>
        <v>0</v>
      </c>
      <c r="D47" s="32" t="s">
        <v>88</v>
      </c>
      <c r="E47" s="300"/>
      <c r="F47" s="300"/>
      <c r="G47" s="300"/>
      <c r="H47" s="301"/>
      <c r="I47" s="194">
        <f>IF(E47+'Year 1'!I47&gt;=25000,25000-'Year 1'!I47,E47)</f>
        <v>0</v>
      </c>
      <c r="J47" s="105"/>
    </row>
    <row r="48" spans="1:19" ht="12" customHeight="1" x14ac:dyDescent="0.15">
      <c r="A48" s="30"/>
      <c r="B48" s="31" t="s">
        <v>87</v>
      </c>
      <c r="C48" s="208">
        <f>'Year 1'!C48</f>
        <v>0</v>
      </c>
      <c r="D48" s="32" t="s">
        <v>88</v>
      </c>
      <c r="E48" s="300"/>
      <c r="F48" s="300"/>
      <c r="G48" s="300"/>
      <c r="H48" s="301"/>
      <c r="I48" s="194">
        <f>IF(E48+'Year 1'!I48&gt;=25000,25000-'Year 1'!I48,E48)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96" t="s">
        <v>29</v>
      </c>
      <c r="B50" s="297"/>
      <c r="C50" s="331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105"/>
      <c r="J52" s="105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105"/>
      <c r="J53" s="105"/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105"/>
      <c r="J54" s="105"/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105"/>
      <c r="J55" s="105"/>
    </row>
    <row r="56" spans="1:19" ht="12" customHeight="1" x14ac:dyDescent="0.15">
      <c r="A56" s="124"/>
      <c r="B56" s="316" t="s">
        <v>67</v>
      </c>
      <c r="C56" s="316"/>
      <c r="D56" s="316"/>
      <c r="E56" s="316"/>
      <c r="F56" s="316"/>
      <c r="G56" s="316"/>
      <c r="H56" s="316"/>
      <c r="I56" s="125"/>
      <c r="J56" s="125"/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04"/>
      <c r="J57" s="104"/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310" t="s">
        <v>12</v>
      </c>
      <c r="B59" s="311"/>
      <c r="C59" s="311"/>
      <c r="D59" s="311"/>
      <c r="E59" s="311"/>
      <c r="F59" s="311"/>
      <c r="G59" s="311"/>
      <c r="H59" s="31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321" t="s">
        <v>71</v>
      </c>
      <c r="B60" s="322"/>
      <c r="C60" s="323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324"/>
      <c r="B61" s="325"/>
      <c r="C61" s="326"/>
      <c r="D61" s="168" t="s">
        <v>64</v>
      </c>
      <c r="E61" s="169">
        <f>'Year 1'!E61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22">
        <f>'Year 1'!E62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57" t="s">
        <v>76</v>
      </c>
      <c r="B64" s="358"/>
      <c r="C64" s="358"/>
      <c r="D64" s="358"/>
      <c r="E64" s="358"/>
      <c r="F64" s="358"/>
      <c r="G64" s="358"/>
      <c r="H64" s="358"/>
      <c r="I64" s="162"/>
      <c r="J64" s="162" t="str">
        <f>'Year 1'!J64</f>
        <v>rev 9.19.22</v>
      </c>
      <c r="L64" s="118"/>
    </row>
    <row r="65" spans="12:12" x14ac:dyDescent="0.15">
      <c r="L65" s="118"/>
    </row>
  </sheetData>
  <sheetProtection sheet="1" objects="1" scenarios="1"/>
  <mergeCells count="55">
    <mergeCell ref="B56:H56"/>
    <mergeCell ref="B57:H57"/>
    <mergeCell ref="A58:H58"/>
    <mergeCell ref="A59:H59"/>
    <mergeCell ref="A60:C61"/>
    <mergeCell ref="A64:H64"/>
    <mergeCell ref="B54:H54"/>
    <mergeCell ref="A42:H42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A62:C62"/>
    <mergeCell ref="A63:H63"/>
    <mergeCell ref="B55:H55"/>
    <mergeCell ref="B39:H39"/>
    <mergeCell ref="B40:H40"/>
    <mergeCell ref="B41:H41"/>
    <mergeCell ref="A32:H32"/>
    <mergeCell ref="A36:H36"/>
    <mergeCell ref="I30:I31"/>
    <mergeCell ref="A33:H33"/>
    <mergeCell ref="B34:H34"/>
    <mergeCell ref="B35:H35"/>
    <mergeCell ref="A37:H37"/>
    <mergeCell ref="B11:C11"/>
    <mergeCell ref="B12:C12"/>
    <mergeCell ref="B13:C13"/>
    <mergeCell ref="B14:C14"/>
    <mergeCell ref="B15:C15"/>
    <mergeCell ref="A16:H16"/>
    <mergeCell ref="A17:C17"/>
    <mergeCell ref="A27:C27"/>
    <mergeCell ref="A30:H31"/>
    <mergeCell ref="A28:B28"/>
    <mergeCell ref="A29:C29"/>
    <mergeCell ref="J3:J4"/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38" t="str">
        <f>'Year 1'!A1:H1</f>
        <v xml:space="preserve">SPONSOR: </v>
      </c>
      <c r="B1" s="338"/>
      <c r="C1" s="338"/>
      <c r="D1" s="338"/>
      <c r="E1" s="338"/>
      <c r="F1" s="338"/>
      <c r="G1" s="338"/>
      <c r="H1" s="338"/>
      <c r="I1" s="33" t="s">
        <v>43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39" t="str">
        <f>'Year 1'!A2:H2</f>
        <v xml:space="preserve">PRINCIPAL INVESTIGATOR:  </v>
      </c>
      <c r="B2" s="339"/>
      <c r="C2" s="339"/>
      <c r="D2" s="339"/>
      <c r="E2" s="339"/>
      <c r="F2" s="339"/>
      <c r="G2" s="339"/>
      <c r="H2" s="339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40"/>
      <c r="C3" s="340"/>
      <c r="D3" s="27" t="s">
        <v>5</v>
      </c>
      <c r="E3" s="26" t="s">
        <v>6</v>
      </c>
      <c r="F3" s="341" t="s">
        <v>25</v>
      </c>
      <c r="G3" s="342"/>
      <c r="H3" s="343"/>
      <c r="I3" s="284" t="s">
        <v>26</v>
      </c>
      <c r="J3" s="2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2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52">
        <f>'Year 1'!B5</f>
        <v>0</v>
      </c>
      <c r="C5" s="352"/>
      <c r="D5" s="109">
        <f>'Year 2'!D5*1.05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52">
        <f>'Year 1'!B6</f>
        <v>0</v>
      </c>
      <c r="C6" s="352"/>
      <c r="D6" s="109">
        <f>'Year 2'!D6*1.05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63">
        <f>'Year 1'!B7</f>
        <v>0</v>
      </c>
      <c r="C7" s="363"/>
      <c r="D7" s="109">
        <f>'Year 2'!D7*1.05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63">
        <f>'Year 1'!B8</f>
        <v>0</v>
      </c>
      <c r="C8" s="363"/>
      <c r="D8" s="109">
        <f>'Year 2'!D8*1.05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62">
        <f>'Year 1'!B9</f>
        <v>0</v>
      </c>
      <c r="C9" s="363"/>
      <c r="D9" s="109">
        <f>'Year 2'!D9*1.05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62">
        <f>'Year 1'!B10</f>
        <v>0</v>
      </c>
      <c r="C10" s="363"/>
      <c r="D10" s="109">
        <f>'Year 2'!D10*1.05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50" t="s">
        <v>32</v>
      </c>
      <c r="C11" s="351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52">
        <f>'Year 1'!B12</f>
        <v>0</v>
      </c>
      <c r="C12" s="352"/>
      <c r="D12" s="109">
        <f>'Year 2'!D12*1.05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52">
        <f>'Year 1'!B13</f>
        <v>0</v>
      </c>
      <c r="C13" s="352"/>
      <c r="D13" s="109">
        <f>'Year 2'!D13*1.05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52">
        <f>'Year 1'!B14</f>
        <v>0</v>
      </c>
      <c r="C14" s="352"/>
      <c r="D14" s="109">
        <f>'Year 2'!D14*1.05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53">
        <f>'Year 1'!B15</f>
        <v>0</v>
      </c>
      <c r="C15" s="353"/>
      <c r="D15" s="151">
        <f>'Year 2'!D15*1.05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94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95</v>
      </c>
      <c r="D19" s="85"/>
      <c r="E19" s="47">
        <f>D19/12</f>
        <v>0</v>
      </c>
      <c r="F19" s="253"/>
      <c r="G19" s="254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96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97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98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282">
        <f>'Year 2'!A28+2%</f>
        <v>0.51600000000000001</v>
      </c>
      <c r="B28" s="283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8" t="s">
        <v>72</v>
      </c>
      <c r="B30" s="349"/>
      <c r="C30" s="349"/>
      <c r="D30" s="349"/>
      <c r="E30" s="349"/>
      <c r="F30" s="349"/>
      <c r="G30" s="349"/>
      <c r="H30" s="349"/>
      <c r="I30" s="32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29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25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23"/>
      <c r="M37" s="122"/>
    </row>
    <row r="38" spans="1:19" ht="12" customHeight="1" x14ac:dyDescent="0.15">
      <c r="A38" s="17"/>
      <c r="B38" s="148" t="s">
        <v>79</v>
      </c>
      <c r="C38" s="148"/>
      <c r="D38" s="209">
        <v>0</v>
      </c>
      <c r="E38" s="31" t="s">
        <v>77</v>
      </c>
      <c r="F38" s="191">
        <v>0</v>
      </c>
      <c r="G38" s="191" t="s">
        <v>78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54"/>
      <c r="I39" s="210"/>
      <c r="J39" s="210"/>
      <c r="M39" s="123"/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55"/>
      <c r="I40" s="210"/>
      <c r="J40" s="210"/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56"/>
      <c r="I41" s="211"/>
      <c r="J41" s="211"/>
    </row>
    <row r="42" spans="1:19" ht="12" customHeight="1" thickBot="1" x14ac:dyDescent="0.2">
      <c r="A42" s="359" t="s">
        <v>27</v>
      </c>
      <c r="B42" s="360"/>
      <c r="C42" s="360"/>
      <c r="D42" s="360"/>
      <c r="E42" s="360"/>
      <c r="F42" s="360"/>
      <c r="G42" s="360"/>
      <c r="H42" s="361"/>
      <c r="I42" s="213">
        <f>SUM(I38:I41)</f>
        <v>0</v>
      </c>
      <c r="J42" s="213">
        <f>SUM(J38:J41)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25"/>
      <c r="J43" s="193"/>
    </row>
    <row r="44" spans="1:19" ht="12" customHeight="1" x14ac:dyDescent="0.15">
      <c r="A44" s="30"/>
      <c r="B44" s="31" t="s">
        <v>83</v>
      </c>
      <c r="C44" s="208">
        <f>'Year 2'!C44</f>
        <v>0</v>
      </c>
      <c r="D44" s="32" t="s">
        <v>88</v>
      </c>
      <c r="E44" s="300"/>
      <c r="F44" s="300"/>
      <c r="G44" s="300"/>
      <c r="H44" s="301"/>
      <c r="I44" s="194">
        <f>IF(E44+'Year 2'!I44+'Year 1'!I44&gt;=25000,25000-('Year 2'!I44+'Year 1'!I44),E44)</f>
        <v>0</v>
      </c>
      <c r="J44" s="105"/>
    </row>
    <row r="45" spans="1:19" ht="12" customHeight="1" x14ac:dyDescent="0.15">
      <c r="A45" s="30"/>
      <c r="B45" s="31" t="s">
        <v>84</v>
      </c>
      <c r="C45" s="208">
        <f>'Year 2'!C45</f>
        <v>0</v>
      </c>
      <c r="D45" s="32" t="s">
        <v>88</v>
      </c>
      <c r="E45" s="300"/>
      <c r="F45" s="300"/>
      <c r="G45" s="300"/>
      <c r="H45" s="301"/>
      <c r="I45" s="194">
        <f>IF(E45+'Year 2'!I45+'Year 1'!I45&gt;=25000,25000-('Year 2'!I45+'Year 1'!I45),E45)</f>
        <v>0</v>
      </c>
      <c r="J45" s="105"/>
    </row>
    <row r="46" spans="1:19" ht="12" customHeight="1" x14ac:dyDescent="0.15">
      <c r="A46" s="30"/>
      <c r="B46" s="31" t="s">
        <v>85</v>
      </c>
      <c r="C46" s="208">
        <f>'Year 2'!C46</f>
        <v>0</v>
      </c>
      <c r="D46" s="32" t="s">
        <v>88</v>
      </c>
      <c r="E46" s="300"/>
      <c r="F46" s="300"/>
      <c r="G46" s="300"/>
      <c r="H46" s="301"/>
      <c r="I46" s="194">
        <f>IF(E46+'Year 2'!I46+'Year 1'!I46&gt;=25000,25000-('Year 2'!I46+'Year 1'!I46),E46)</f>
        <v>0</v>
      </c>
      <c r="J46" s="105"/>
    </row>
    <row r="47" spans="1:19" ht="12" customHeight="1" x14ac:dyDescent="0.15">
      <c r="A47" s="30"/>
      <c r="B47" s="31" t="s">
        <v>86</v>
      </c>
      <c r="C47" s="208">
        <f>'Year 2'!C47</f>
        <v>0</v>
      </c>
      <c r="D47" s="32" t="s">
        <v>88</v>
      </c>
      <c r="E47" s="300"/>
      <c r="F47" s="300"/>
      <c r="G47" s="300"/>
      <c r="H47" s="301"/>
      <c r="I47" s="194">
        <f>IF(E47+'Year 2'!I47+'Year 1'!I47&gt;=25000,25000-('Year 2'!I47+'Year 1'!I47),E47)</f>
        <v>0</v>
      </c>
      <c r="J47" s="105"/>
    </row>
    <row r="48" spans="1:19" ht="12" customHeight="1" x14ac:dyDescent="0.15">
      <c r="A48" s="30"/>
      <c r="B48" s="31" t="s">
        <v>87</v>
      </c>
      <c r="C48" s="208">
        <f>'Year 2'!C48</f>
        <v>0</v>
      </c>
      <c r="D48" s="32" t="s">
        <v>88</v>
      </c>
      <c r="E48" s="300"/>
      <c r="F48" s="300"/>
      <c r="G48" s="300"/>
      <c r="H48" s="301"/>
      <c r="I48" s="194">
        <f>IF(E48+'Year 2'!I48+'Year 1'!I48&gt;=25000,25000-('Year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96" t="s">
        <v>29</v>
      </c>
      <c r="B50" s="297"/>
      <c r="C50" s="331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105"/>
      <c r="J52" s="105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105"/>
      <c r="J53" s="105"/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105"/>
      <c r="J54" s="105"/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105"/>
      <c r="J55" s="105"/>
    </row>
    <row r="56" spans="1:19" ht="12" customHeight="1" x14ac:dyDescent="0.15">
      <c r="A56" s="124"/>
      <c r="B56" s="316" t="s">
        <v>67</v>
      </c>
      <c r="C56" s="316"/>
      <c r="D56" s="316"/>
      <c r="E56" s="316"/>
      <c r="F56" s="316"/>
      <c r="G56" s="316"/>
      <c r="H56" s="316"/>
      <c r="I56" s="125"/>
      <c r="J56" s="125"/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04"/>
      <c r="J57" s="104"/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310" t="s">
        <v>12</v>
      </c>
      <c r="B59" s="311"/>
      <c r="C59" s="311"/>
      <c r="D59" s="311"/>
      <c r="E59" s="311"/>
      <c r="F59" s="311"/>
      <c r="G59" s="311"/>
      <c r="H59" s="31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321" t="s">
        <v>71</v>
      </c>
      <c r="B60" s="322"/>
      <c r="C60" s="323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324"/>
      <c r="B61" s="325"/>
      <c r="C61" s="326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22">
        <f>'Year 1'!E62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57" t="s">
        <v>76</v>
      </c>
      <c r="B64" s="358"/>
      <c r="C64" s="358"/>
      <c r="D64" s="358"/>
      <c r="E64" s="358"/>
      <c r="F64" s="358"/>
      <c r="G64" s="358"/>
      <c r="H64" s="358"/>
      <c r="I64" s="162"/>
      <c r="J64" s="162" t="str">
        <f>'Year 1'!J64</f>
        <v>rev 9.19.22</v>
      </c>
      <c r="L64" s="118"/>
    </row>
    <row r="65" spans="12:12" x14ac:dyDescent="0.15">
      <c r="L65" s="118"/>
    </row>
  </sheetData>
  <sheetProtection sheet="1" objects="1" scenarios="1"/>
  <mergeCells count="55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38" t="str">
        <f>'Year 1'!A1:H1</f>
        <v xml:space="preserve">SPONSOR: </v>
      </c>
      <c r="B1" s="338"/>
      <c r="C1" s="338"/>
      <c r="D1" s="338"/>
      <c r="E1" s="338"/>
      <c r="F1" s="338"/>
      <c r="G1" s="338"/>
      <c r="H1" s="338"/>
      <c r="I1" s="33" t="s">
        <v>44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39" t="str">
        <f>'Year 1'!A2:H2</f>
        <v xml:space="preserve">PRINCIPAL INVESTIGATOR:  </v>
      </c>
      <c r="B2" s="339"/>
      <c r="C2" s="339"/>
      <c r="D2" s="339"/>
      <c r="E2" s="339"/>
      <c r="F2" s="339"/>
      <c r="G2" s="339"/>
      <c r="H2" s="339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40"/>
      <c r="C3" s="340"/>
      <c r="D3" s="27" t="s">
        <v>5</v>
      </c>
      <c r="E3" s="26" t="s">
        <v>6</v>
      </c>
      <c r="F3" s="341" t="s">
        <v>25</v>
      </c>
      <c r="G3" s="342"/>
      <c r="H3" s="343"/>
      <c r="I3" s="284" t="s">
        <v>26</v>
      </c>
      <c r="J3" s="2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2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62">
        <f>'Year 1'!B5</f>
        <v>0</v>
      </c>
      <c r="C5" s="352"/>
      <c r="D5" s="109">
        <f>'Year 3'!D5*1.05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52">
        <f>'Year 1'!B6</f>
        <v>0</v>
      </c>
      <c r="C6" s="352"/>
      <c r="D6" s="109">
        <f>'Year 3'!D6*1.05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63">
        <f>'Year 1'!B7</f>
        <v>0</v>
      </c>
      <c r="C7" s="363"/>
      <c r="D7" s="109">
        <f>'Year 3'!D7*1.05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63">
        <f>'Year 1'!B8</f>
        <v>0</v>
      </c>
      <c r="C8" s="363"/>
      <c r="D8" s="109">
        <f>'Year 3'!D8*1.05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62">
        <f>'Year 1'!B9</f>
        <v>0</v>
      </c>
      <c r="C9" s="363"/>
      <c r="D9" s="109">
        <f>'Year 3'!D9*1.05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62">
        <f>'Year 1'!B10</f>
        <v>0</v>
      </c>
      <c r="C10" s="363"/>
      <c r="D10" s="109">
        <f>'Year 3'!D10*1.05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50" t="s">
        <v>32</v>
      </c>
      <c r="C11" s="351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52">
        <f>'Year 1'!B12</f>
        <v>0</v>
      </c>
      <c r="C12" s="352"/>
      <c r="D12" s="109">
        <f>'Year 3'!D12*1.05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52">
        <f>'Year 1'!B13</f>
        <v>0</v>
      </c>
      <c r="C13" s="352"/>
      <c r="D13" s="109">
        <f>'Year 3'!D13*1.05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52">
        <f>'Year 1'!B14</f>
        <v>0</v>
      </c>
      <c r="C14" s="352"/>
      <c r="D14" s="109">
        <f>'Year 3'!D14*1.05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53">
        <f>'Year 1'!B15</f>
        <v>0</v>
      </c>
      <c r="C15" s="353"/>
      <c r="D15" s="151">
        <f>'Year 3'!D15*1.05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75"/>
      <c r="E17" s="76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94</v>
      </c>
      <c r="D18" s="85"/>
      <c r="E18" s="74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95</v>
      </c>
      <c r="D19" s="85"/>
      <c r="E19" s="74">
        <f>D19/12</f>
        <v>0</v>
      </c>
      <c r="F19" s="253"/>
      <c r="G19" s="254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74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96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97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98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282">
        <f>'Year 3'!A28+2%</f>
        <v>0.53600000000000003</v>
      </c>
      <c r="B28" s="283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8" t="s">
        <v>72</v>
      </c>
      <c r="B30" s="349"/>
      <c r="C30" s="349"/>
      <c r="D30" s="349"/>
      <c r="E30" s="349"/>
      <c r="F30" s="349"/>
      <c r="G30" s="349"/>
      <c r="H30" s="349"/>
      <c r="I30" s="32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29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25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23"/>
      <c r="M37" s="123"/>
    </row>
    <row r="38" spans="1:19" ht="12" customHeight="1" x14ac:dyDescent="0.15">
      <c r="A38" s="17"/>
      <c r="B38" s="148" t="s">
        <v>79</v>
      </c>
      <c r="C38" s="148"/>
      <c r="D38" s="209">
        <v>0</v>
      </c>
      <c r="E38" s="31" t="s">
        <v>77</v>
      </c>
      <c r="F38" s="191">
        <v>0</v>
      </c>
      <c r="G38" s="191" t="s">
        <v>78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54"/>
      <c r="I39" s="210"/>
      <c r="J39" s="210"/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55"/>
      <c r="I40" s="210"/>
      <c r="J40" s="210"/>
      <c r="M40" s="123"/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56"/>
      <c r="I41" s="211"/>
      <c r="J41" s="211"/>
    </row>
    <row r="42" spans="1:19" ht="12" customHeight="1" thickBot="1" x14ac:dyDescent="0.2">
      <c r="A42" s="359" t="s">
        <v>27</v>
      </c>
      <c r="B42" s="360"/>
      <c r="C42" s="360"/>
      <c r="D42" s="360"/>
      <c r="E42" s="360"/>
      <c r="F42" s="360"/>
      <c r="G42" s="360"/>
      <c r="H42" s="361"/>
      <c r="I42" s="213">
        <f>SUM(I38:I41)</f>
        <v>0</v>
      </c>
      <c r="J42" s="213">
        <f>SUM(J38:J41)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25"/>
      <c r="J43" s="193"/>
    </row>
    <row r="44" spans="1:19" ht="12" customHeight="1" x14ac:dyDescent="0.15">
      <c r="A44" s="30"/>
      <c r="B44" s="31" t="s">
        <v>83</v>
      </c>
      <c r="C44" s="208">
        <f>'Year 3'!C44</f>
        <v>0</v>
      </c>
      <c r="D44" s="32" t="s">
        <v>88</v>
      </c>
      <c r="E44" s="300"/>
      <c r="F44" s="300"/>
      <c r="G44" s="300"/>
      <c r="H44" s="301"/>
      <c r="I44" s="194">
        <f>IF(E44+'Year 3'!I44+'Year 2'!I44+'Year 1'!I44&gt;=25000,25000-('Year 3'!I44+'Year 2'!I44+'Year 1'!I44),E44)</f>
        <v>0</v>
      </c>
      <c r="J44" s="105"/>
    </row>
    <row r="45" spans="1:19" ht="12" customHeight="1" x14ac:dyDescent="0.15">
      <c r="A45" s="30"/>
      <c r="B45" s="31" t="s">
        <v>84</v>
      </c>
      <c r="C45" s="208">
        <f>'Year 3'!C45</f>
        <v>0</v>
      </c>
      <c r="D45" s="32" t="s">
        <v>88</v>
      </c>
      <c r="E45" s="300"/>
      <c r="F45" s="300"/>
      <c r="G45" s="300"/>
      <c r="H45" s="301"/>
      <c r="I45" s="194">
        <f>IF(E45+'Year 3'!I45+'Year 2'!I45+'Year 1'!I45&gt;=25000,25000-('Year 3'!I45+'Year 2'!I45+'Year 1'!I45),E45)</f>
        <v>0</v>
      </c>
      <c r="J45" s="105"/>
    </row>
    <row r="46" spans="1:19" ht="12" customHeight="1" x14ac:dyDescent="0.15">
      <c r="A46" s="30"/>
      <c r="B46" s="31" t="s">
        <v>85</v>
      </c>
      <c r="C46" s="208">
        <f>'Year 3'!C46</f>
        <v>0</v>
      </c>
      <c r="D46" s="32" t="s">
        <v>88</v>
      </c>
      <c r="E46" s="300"/>
      <c r="F46" s="300"/>
      <c r="G46" s="300"/>
      <c r="H46" s="301"/>
      <c r="I46" s="194">
        <f>IF(E46+'Year 3'!I46+'Year 2'!I46+'Year 1'!I46&gt;=25000,25000-('Year 3'!I46+'Year 2'!I46+'Year 1'!I46),E46)</f>
        <v>0</v>
      </c>
      <c r="J46" s="105"/>
    </row>
    <row r="47" spans="1:19" ht="12" customHeight="1" x14ac:dyDescent="0.15">
      <c r="A47" s="30"/>
      <c r="B47" s="31" t="s">
        <v>86</v>
      </c>
      <c r="C47" s="208">
        <f>'Year 3'!C47</f>
        <v>0</v>
      </c>
      <c r="D47" s="32" t="s">
        <v>88</v>
      </c>
      <c r="E47" s="300"/>
      <c r="F47" s="300"/>
      <c r="G47" s="300"/>
      <c r="H47" s="301"/>
      <c r="I47" s="194">
        <f>IF(E47+'Year 3'!I47+'Year 2'!I47+'Year 1'!I47&gt;=25000,25000-('Year 3'!I47+'Year 2'!I47+'Year 1'!I47),E47)</f>
        <v>0</v>
      </c>
      <c r="J47" s="105"/>
    </row>
    <row r="48" spans="1:19" ht="12" customHeight="1" x14ac:dyDescent="0.15">
      <c r="A48" s="30"/>
      <c r="B48" s="31" t="s">
        <v>87</v>
      </c>
      <c r="C48" s="208">
        <f>'Year 3'!C48</f>
        <v>0</v>
      </c>
      <c r="D48" s="32" t="s">
        <v>88</v>
      </c>
      <c r="E48" s="300"/>
      <c r="F48" s="300"/>
      <c r="G48" s="300"/>
      <c r="H48" s="301"/>
      <c r="I48" s="194">
        <f>IF(E48+'Year 3'!I48+'Year 2'!I48+'Year 1'!I48&gt;=25000,25000-('Year 3'!I48+'Year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96" t="s">
        <v>29</v>
      </c>
      <c r="B50" s="297"/>
      <c r="C50" s="331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105"/>
      <c r="J52" s="105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105"/>
      <c r="J53" s="105"/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105"/>
      <c r="J54" s="105"/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105"/>
      <c r="J55" s="105"/>
    </row>
    <row r="56" spans="1:19" ht="12" customHeight="1" x14ac:dyDescent="0.15">
      <c r="A56" s="124"/>
      <c r="B56" s="316" t="s">
        <v>67</v>
      </c>
      <c r="C56" s="316"/>
      <c r="D56" s="316"/>
      <c r="E56" s="316"/>
      <c r="F56" s="316"/>
      <c r="G56" s="316"/>
      <c r="H56" s="316"/>
      <c r="I56" s="125"/>
      <c r="J56" s="125"/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04"/>
      <c r="J57" s="104"/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310" t="s">
        <v>12</v>
      </c>
      <c r="B59" s="311"/>
      <c r="C59" s="311"/>
      <c r="D59" s="311"/>
      <c r="E59" s="311"/>
      <c r="F59" s="311"/>
      <c r="G59" s="311"/>
      <c r="H59" s="31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321" t="s">
        <v>71</v>
      </c>
      <c r="B60" s="322"/>
      <c r="C60" s="323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324"/>
      <c r="B61" s="325"/>
      <c r="C61" s="326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22">
        <f>'Year 1'!E62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57" t="s">
        <v>76</v>
      </c>
      <c r="B64" s="358"/>
      <c r="C64" s="358"/>
      <c r="D64" s="358"/>
      <c r="E64" s="358"/>
      <c r="F64" s="358"/>
      <c r="G64" s="358"/>
      <c r="H64" s="358"/>
      <c r="I64" s="162"/>
      <c r="J64" s="162" t="str">
        <f>'Year 1'!J64</f>
        <v>rev 9.19.22</v>
      </c>
      <c r="L64" s="118"/>
    </row>
    <row r="65" spans="12:12" x14ac:dyDescent="0.15">
      <c r="L65" s="118"/>
    </row>
  </sheetData>
  <sheetProtection sheet="1" objects="1" scenarios="1"/>
  <mergeCells count="55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119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38" t="str">
        <f>'Year 1'!A1:H1</f>
        <v xml:space="preserve">SPONSOR: </v>
      </c>
      <c r="B1" s="338"/>
      <c r="C1" s="338"/>
      <c r="D1" s="338"/>
      <c r="E1" s="338"/>
      <c r="F1" s="338"/>
      <c r="G1" s="338"/>
      <c r="H1" s="338"/>
      <c r="I1" s="33" t="s">
        <v>45</v>
      </c>
      <c r="J1" s="216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39" t="str">
        <f>'Year 1'!A2:H2</f>
        <v xml:space="preserve">PRINCIPAL INVESTIGATOR:  </v>
      </c>
      <c r="B2" s="339"/>
      <c r="C2" s="339"/>
      <c r="D2" s="339"/>
      <c r="E2" s="339"/>
      <c r="F2" s="339"/>
      <c r="G2" s="339"/>
      <c r="H2" s="339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40"/>
      <c r="C3" s="340"/>
      <c r="D3" s="27" t="s">
        <v>5</v>
      </c>
      <c r="E3" s="26" t="s">
        <v>6</v>
      </c>
      <c r="F3" s="341" t="s">
        <v>25</v>
      </c>
      <c r="G3" s="342"/>
      <c r="H3" s="343"/>
      <c r="I3" s="284" t="s">
        <v>26</v>
      </c>
      <c r="J3" s="2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2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108" t="s">
        <v>41</v>
      </c>
      <c r="B5" s="352">
        <f>'Year 1'!B5</f>
        <v>0</v>
      </c>
      <c r="C5" s="352"/>
      <c r="D5" s="109">
        <f>'Year 4'!D5*1.05</f>
        <v>0</v>
      </c>
      <c r="E5" s="77">
        <f t="shared" ref="E5:E10" si="0">D5/9</f>
        <v>0</v>
      </c>
      <c r="F5" s="38"/>
      <c r="G5" s="88"/>
      <c r="H5" s="89"/>
      <c r="I5" s="65">
        <f>(E5*H5)</f>
        <v>0</v>
      </c>
      <c r="J5" s="240">
        <f>SUM(G5*D5)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10" t="s">
        <v>42</v>
      </c>
      <c r="B6" s="352">
        <f>'Year 1'!B6</f>
        <v>0</v>
      </c>
      <c r="C6" s="352"/>
      <c r="D6" s="109">
        <f>'Year 4'!D6*1.05</f>
        <v>0</v>
      </c>
      <c r="E6" s="78">
        <f t="shared" si="0"/>
        <v>0</v>
      </c>
      <c r="F6" s="34"/>
      <c r="G6" s="90"/>
      <c r="H6" s="91"/>
      <c r="I6" s="65">
        <f t="shared" ref="I6:I10" si="1">(E6*H6)</f>
        <v>0</v>
      </c>
      <c r="J6" s="241">
        <f t="shared" ref="J6:J9" si="2">SUM(G6*D6)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10" t="s">
        <v>21</v>
      </c>
      <c r="B7" s="363">
        <f>'Year 1'!B7</f>
        <v>0</v>
      </c>
      <c r="C7" s="363"/>
      <c r="D7" s="109">
        <f>'Year 4'!D7*1.05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241">
        <f t="shared" si="2"/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10" t="s">
        <v>22</v>
      </c>
      <c r="B8" s="363">
        <f>'Year 1'!B8</f>
        <v>0</v>
      </c>
      <c r="C8" s="363"/>
      <c r="D8" s="109">
        <f>'Year 4'!D8*1.05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241">
        <f t="shared" si="2"/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10" t="s">
        <v>23</v>
      </c>
      <c r="B9" s="362">
        <f>'Year 1'!B9</f>
        <v>0</v>
      </c>
      <c r="C9" s="363"/>
      <c r="D9" s="109">
        <f>'Year 4'!D9*1.05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241">
        <f t="shared" si="2"/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10" t="s">
        <v>28</v>
      </c>
      <c r="B10" s="362">
        <f>'Year 1'!B10</f>
        <v>0</v>
      </c>
      <c r="C10" s="363"/>
      <c r="D10" s="109">
        <f>'Year 4'!D10*1.05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241">
        <f>SUM(G10*D10)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11"/>
      <c r="B11" s="350" t="s">
        <v>32</v>
      </c>
      <c r="C11" s="351"/>
      <c r="D11" s="112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108" t="s">
        <v>19</v>
      </c>
      <c r="B12" s="352">
        <f>'Year 1'!B12</f>
        <v>0</v>
      </c>
      <c r="C12" s="352"/>
      <c r="D12" s="109">
        <f>'Year 4'!D12*1.05</f>
        <v>0</v>
      </c>
      <c r="E12" s="77">
        <f>D12/12</f>
        <v>0</v>
      </c>
      <c r="F12" s="92"/>
      <c r="G12" s="43"/>
      <c r="H12" s="61"/>
      <c r="I12" s="67">
        <f>(D12*F12)</f>
        <v>0</v>
      </c>
      <c r="J12" s="2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10" t="s">
        <v>20</v>
      </c>
      <c r="B13" s="352">
        <f>'Year 1'!B13</f>
        <v>0</v>
      </c>
      <c r="C13" s="352"/>
      <c r="D13" s="109">
        <f>'Year 4'!D13*1.05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2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10" t="s">
        <v>34</v>
      </c>
      <c r="B14" s="352">
        <f>'Year 1'!B14</f>
        <v>0</v>
      </c>
      <c r="C14" s="352"/>
      <c r="D14" s="109">
        <f>'Year 4'!D14*1.05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2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50" t="s">
        <v>22</v>
      </c>
      <c r="B15" s="353">
        <f>'Year 1'!B15</f>
        <v>0</v>
      </c>
      <c r="C15" s="353"/>
      <c r="D15" s="151">
        <f>'Year 4'!D15*1.05</f>
        <v>0</v>
      </c>
      <c r="E15" s="134">
        <f>D15/12</f>
        <v>0</v>
      </c>
      <c r="F15" s="135"/>
      <c r="G15" s="136"/>
      <c r="H15" s="137"/>
      <c r="I15" s="138">
        <f>D15*F15+(D15*G15)+(E15*H15)</f>
        <v>0</v>
      </c>
      <c r="J15" s="224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49">
        <f>SUM(I5:I15)</f>
        <v>0</v>
      </c>
      <c r="J16" s="242">
        <f>SUM(J5:J15)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218"/>
    </row>
    <row r="18" spans="1:19" ht="12" customHeight="1" x14ac:dyDescent="0.15">
      <c r="A18" s="14" t="s">
        <v>7</v>
      </c>
      <c r="B18" s="94"/>
      <c r="C18" s="7" t="s">
        <v>94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05"/>
    </row>
    <row r="19" spans="1:19" ht="12" customHeight="1" x14ac:dyDescent="0.15">
      <c r="A19" s="14" t="s">
        <v>7</v>
      </c>
      <c r="B19" s="94"/>
      <c r="C19" s="31" t="s">
        <v>95</v>
      </c>
      <c r="D19" s="85"/>
      <c r="E19" s="47">
        <f>D19/12</f>
        <v>0</v>
      </c>
      <c r="F19" s="253"/>
      <c r="G19" s="254"/>
      <c r="H19" s="89"/>
      <c r="I19" s="83">
        <f>SUM(B19*E19*F19)+(B19*E19*G19)+(B19*E19*H19)</f>
        <v>0</v>
      </c>
      <c r="J19" s="105"/>
    </row>
    <row r="20" spans="1:19" ht="12" customHeight="1" x14ac:dyDescent="0.15">
      <c r="A20" s="14" t="s">
        <v>7</v>
      </c>
      <c r="B20" s="94"/>
      <c r="C20" s="31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3">SUM(B20*E20*F20)+(B20*E20*G20)+(B20*E20*H20)</f>
        <v>0</v>
      </c>
      <c r="J20" s="105"/>
    </row>
    <row r="21" spans="1:19" s="1" customFormat="1" ht="12" customHeight="1" x14ac:dyDescent="0.15">
      <c r="A21" s="14" t="s">
        <v>7</v>
      </c>
      <c r="B21" s="94"/>
      <c r="C21" s="31" t="s">
        <v>96</v>
      </c>
      <c r="D21" s="86"/>
      <c r="E21" s="96"/>
      <c r="F21" s="34"/>
      <c r="G21" s="101"/>
      <c r="H21" s="91"/>
      <c r="I21" s="83">
        <f t="shared" si="3"/>
        <v>0</v>
      </c>
      <c r="J21" s="105"/>
      <c r="K21" s="120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94"/>
      <c r="C22" s="31" t="s">
        <v>97</v>
      </c>
      <c r="D22" s="86"/>
      <c r="E22" s="96"/>
      <c r="F22" s="34"/>
      <c r="G22" s="101"/>
      <c r="H22" s="91"/>
      <c r="I22" s="83">
        <f t="shared" si="3"/>
        <v>0</v>
      </c>
      <c r="J22" s="105"/>
      <c r="K22" s="120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94"/>
      <c r="C23" s="31" t="s">
        <v>98</v>
      </c>
      <c r="D23" s="86"/>
      <c r="E23" s="96"/>
      <c r="F23" s="34"/>
      <c r="G23" s="101"/>
      <c r="H23" s="91"/>
      <c r="I23" s="83">
        <f t="shared" si="3"/>
        <v>0</v>
      </c>
      <c r="J23" s="105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94"/>
      <c r="C24" s="31" t="s">
        <v>3</v>
      </c>
      <c r="D24" s="86"/>
      <c r="E24" s="96"/>
      <c r="F24" s="34"/>
      <c r="G24" s="101"/>
      <c r="H24" s="91"/>
      <c r="I24" s="83">
        <f t="shared" si="3"/>
        <v>0</v>
      </c>
      <c r="J24" s="105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3"/>
        <v>0</v>
      </c>
      <c r="J25" s="105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40"/>
      <c r="C26" s="141" t="s">
        <v>50</v>
      </c>
      <c r="D26" s="142"/>
      <c r="E26" s="155"/>
      <c r="F26" s="144"/>
      <c r="G26" s="145"/>
      <c r="H26" s="146"/>
      <c r="I26" s="147">
        <f t="shared" si="3"/>
        <v>0</v>
      </c>
      <c r="J26" s="105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81">
        <f>SUM(I18:I26)</f>
        <v>0</v>
      </c>
      <c r="J27" s="243">
        <f>SUM(J18:J26)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282">
        <f>'Year 4'!A28+2%</f>
        <v>0.55600000000000005</v>
      </c>
      <c r="B28" s="283"/>
      <c r="C28" s="184" t="s">
        <v>74</v>
      </c>
      <c r="D28" s="185"/>
      <c r="E28" s="185"/>
      <c r="F28" s="185"/>
      <c r="G28" s="185"/>
      <c r="H28" s="186"/>
      <c r="I28" s="182">
        <f>(((I16+I18+I19+I20+I25)*A28))</f>
        <v>0</v>
      </c>
      <c r="J28" s="195">
        <f>((J16+J18+J19+J20+J25)*A28)</f>
        <v>0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2">
        <f>I28+I27+I16</f>
        <v>0</v>
      </c>
      <c r="J29" s="244">
        <f>J28+J27+J16</f>
        <v>0</v>
      </c>
    </row>
    <row r="30" spans="1:19" s="3" customFormat="1" ht="12" customHeight="1" x14ac:dyDescent="0.15">
      <c r="A30" s="348" t="s">
        <v>72</v>
      </c>
      <c r="B30" s="349"/>
      <c r="C30" s="349"/>
      <c r="D30" s="349"/>
      <c r="E30" s="349"/>
      <c r="F30" s="349"/>
      <c r="G30" s="349"/>
      <c r="H30" s="349"/>
      <c r="I30" s="328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29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7"/>
      <c r="J32" s="18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25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102"/>
      <c r="J34" s="102"/>
      <c r="K34" s="117"/>
      <c r="L34" s="117"/>
      <c r="M34" s="122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03"/>
      <c r="J35" s="224"/>
      <c r="K35" s="117"/>
      <c r="L35" s="117"/>
      <c r="M35" s="122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212">
        <f>SUM(I34:I35)</f>
        <v>0</v>
      </c>
      <c r="J36" s="225">
        <f>SUM(J34:J35)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23"/>
      <c r="M37" s="122"/>
    </row>
    <row r="38" spans="1:19" ht="12" customHeight="1" x14ac:dyDescent="0.15">
      <c r="A38" s="17"/>
      <c r="B38" s="148" t="s">
        <v>79</v>
      </c>
      <c r="C38" s="148"/>
      <c r="D38" s="209">
        <v>0</v>
      </c>
      <c r="E38" s="31" t="s">
        <v>77</v>
      </c>
      <c r="F38" s="191">
        <v>0</v>
      </c>
      <c r="G38" s="191" t="s">
        <v>78</v>
      </c>
      <c r="H38" s="148"/>
      <c r="I38" s="126">
        <f>D38*F38</f>
        <v>0</v>
      </c>
      <c r="J38" s="210"/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54"/>
      <c r="I39" s="210"/>
      <c r="J39" s="210"/>
      <c r="M39" s="123"/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55"/>
      <c r="I40" s="210"/>
      <c r="J40" s="210"/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56"/>
      <c r="I41" s="211"/>
      <c r="J41" s="211"/>
    </row>
    <row r="42" spans="1:19" ht="12" customHeight="1" thickBot="1" x14ac:dyDescent="0.2">
      <c r="A42" s="359" t="s">
        <v>27</v>
      </c>
      <c r="B42" s="360"/>
      <c r="C42" s="360"/>
      <c r="D42" s="360"/>
      <c r="E42" s="360"/>
      <c r="F42" s="360"/>
      <c r="G42" s="360"/>
      <c r="H42" s="361"/>
      <c r="I42" s="213">
        <f>SUM(I38:I41)</f>
        <v>0</v>
      </c>
      <c r="J42" s="213">
        <f>SUM(J38:J41)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25"/>
      <c r="J43" s="193"/>
    </row>
    <row r="44" spans="1:19" ht="12" customHeight="1" x14ac:dyDescent="0.15">
      <c r="A44" s="30"/>
      <c r="B44" s="31" t="s">
        <v>83</v>
      </c>
      <c r="C44" s="208">
        <f>'Year 4'!C44</f>
        <v>0</v>
      </c>
      <c r="D44" s="32" t="s">
        <v>88</v>
      </c>
      <c r="E44" s="300"/>
      <c r="F44" s="300"/>
      <c r="G44" s="300"/>
      <c r="H44" s="301"/>
      <c r="I44" s="194">
        <f>IF(E44+'Year 4'!I44+'Year 3'!I44+'Year 2'!I44+'Year 1'!I44&gt;=25000,25000-('Year 4'!I44+'Year 3'!I44+'Year 2'!I44+'Year 1'!I44),E44)</f>
        <v>0</v>
      </c>
      <c r="J44" s="105"/>
    </row>
    <row r="45" spans="1:19" ht="12" customHeight="1" x14ac:dyDescent="0.15">
      <c r="A45" s="30"/>
      <c r="B45" s="31" t="s">
        <v>84</v>
      </c>
      <c r="C45" s="208">
        <f>'Year 4'!C45</f>
        <v>0</v>
      </c>
      <c r="D45" s="32" t="s">
        <v>88</v>
      </c>
      <c r="E45" s="300"/>
      <c r="F45" s="300"/>
      <c r="G45" s="300"/>
      <c r="H45" s="301"/>
      <c r="I45" s="194">
        <f>IF(E45+'Year 3'!I45+'Year 2'!I45+'Year 1'!I45&gt;=25000,25000-('Year 3'!I45+'Year 2'!I45+'Year 1'!I45),E45)</f>
        <v>0</v>
      </c>
      <c r="J45" s="105"/>
    </row>
    <row r="46" spans="1:19" ht="12" customHeight="1" x14ac:dyDescent="0.15">
      <c r="A46" s="30"/>
      <c r="B46" s="31" t="s">
        <v>85</v>
      </c>
      <c r="C46" s="208">
        <f>'Year 4'!C46</f>
        <v>0</v>
      </c>
      <c r="D46" s="32" t="s">
        <v>88</v>
      </c>
      <c r="E46" s="300"/>
      <c r="F46" s="300"/>
      <c r="G46" s="300"/>
      <c r="H46" s="301"/>
      <c r="I46" s="194">
        <f>IF(E46+'Year 3'!I46+'Year 2'!I46+'Year 1'!I46&gt;=25000,25000-('Year 3'!I46+'Year 2'!I46+'Year 1'!I46),E46)</f>
        <v>0</v>
      </c>
      <c r="J46" s="105"/>
    </row>
    <row r="47" spans="1:19" ht="12" customHeight="1" x14ac:dyDescent="0.15">
      <c r="A47" s="30"/>
      <c r="B47" s="31" t="s">
        <v>86</v>
      </c>
      <c r="C47" s="208">
        <f>'Year 4'!C47</f>
        <v>0</v>
      </c>
      <c r="D47" s="32" t="s">
        <v>88</v>
      </c>
      <c r="E47" s="300"/>
      <c r="F47" s="300"/>
      <c r="G47" s="300"/>
      <c r="H47" s="301"/>
      <c r="I47" s="194">
        <f>IF(E47+'Year 3'!I47+'Year 2'!I47+'Year 1'!I47&gt;=25000,25000-('Year 3'!I47+'Year 2'!I47+'Year 1'!I47),E47)</f>
        <v>0</v>
      </c>
      <c r="J47" s="105"/>
    </row>
    <row r="48" spans="1:19" ht="12" customHeight="1" x14ac:dyDescent="0.15">
      <c r="A48" s="30"/>
      <c r="B48" s="31" t="s">
        <v>87</v>
      </c>
      <c r="C48" s="208">
        <f>'Year 4'!C48</f>
        <v>0</v>
      </c>
      <c r="D48" s="32" t="s">
        <v>88</v>
      </c>
      <c r="E48" s="300"/>
      <c r="F48" s="300"/>
      <c r="G48" s="300"/>
      <c r="H48" s="301"/>
      <c r="I48" s="194">
        <f>IF(E48+'Year 3'!I48+'Year 2'!I48+'Year 1'!I48&gt;=25000,25000-('Year 3'!I48+'Year 2'!I48+'Year 1'!I48),E48)</f>
        <v>0</v>
      </c>
      <c r="J48" s="105"/>
    </row>
    <row r="49" spans="1:19" ht="12" customHeight="1" thickBot="1" x14ac:dyDescent="0.2">
      <c r="A49" s="128"/>
      <c r="B49" s="129" t="s">
        <v>38</v>
      </c>
      <c r="C49" s="130"/>
      <c r="D49" s="131"/>
      <c r="E49" s="131"/>
      <c r="F49" s="131"/>
      <c r="G49" s="131"/>
      <c r="H49" s="131"/>
      <c r="I49" s="214">
        <f>SUM(E44:E48)-SUM(I44:I48)</f>
        <v>0</v>
      </c>
      <c r="J49" s="105"/>
    </row>
    <row r="50" spans="1:19" ht="12" customHeight="1" thickBot="1" x14ac:dyDescent="0.2">
      <c r="A50" s="296" t="s">
        <v>29</v>
      </c>
      <c r="B50" s="297"/>
      <c r="C50" s="331"/>
      <c r="D50" s="188"/>
      <c r="E50" s="188"/>
      <c r="F50" s="188"/>
      <c r="G50" s="188"/>
      <c r="H50" s="188"/>
      <c r="I50" s="189">
        <f>SUM(I44:I49)</f>
        <v>0</v>
      </c>
      <c r="J50" s="195">
        <f>SUM(J44:J49)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105"/>
      <c r="J52" s="105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105"/>
      <c r="J53" s="105"/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105"/>
      <c r="J54" s="105"/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105"/>
      <c r="J55" s="105"/>
    </row>
    <row r="56" spans="1:19" ht="12" customHeight="1" x14ac:dyDescent="0.15">
      <c r="A56" s="124"/>
      <c r="B56" s="316" t="s">
        <v>67</v>
      </c>
      <c r="C56" s="316"/>
      <c r="D56" s="316"/>
      <c r="E56" s="316"/>
      <c r="F56" s="316"/>
      <c r="G56" s="316"/>
      <c r="H56" s="316"/>
      <c r="I56" s="125"/>
      <c r="J56" s="125"/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04"/>
      <c r="J57" s="104"/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9">
        <f>SUM(I52:I57)</f>
        <v>0</v>
      </c>
      <c r="J58" s="195">
        <f>SUM(J52:J57)</f>
        <v>0</v>
      </c>
    </row>
    <row r="59" spans="1:19" ht="12" customHeight="1" thickBot="1" x14ac:dyDescent="0.2">
      <c r="A59" s="310" t="s">
        <v>12</v>
      </c>
      <c r="B59" s="311"/>
      <c r="C59" s="311"/>
      <c r="D59" s="311"/>
      <c r="E59" s="311"/>
      <c r="F59" s="311"/>
      <c r="G59" s="311"/>
      <c r="H59" s="311"/>
      <c r="I59" s="178">
        <f>I29+I32+I36+I42+I50+I58</f>
        <v>0</v>
      </c>
      <c r="J59" s="178">
        <f>J29+J32+J36+J42+J50+J58</f>
        <v>0</v>
      </c>
    </row>
    <row r="60" spans="1:19" ht="20.25" customHeight="1" x14ac:dyDescent="0.15">
      <c r="A60" s="321" t="s">
        <v>71</v>
      </c>
      <c r="B60" s="322"/>
      <c r="C60" s="323"/>
      <c r="D60" s="164"/>
      <c r="E60" s="165" t="s">
        <v>1</v>
      </c>
      <c r="F60" s="166" t="s">
        <v>39</v>
      </c>
      <c r="G60" s="167" t="s">
        <v>2</v>
      </c>
      <c r="H60" s="172"/>
      <c r="I60" s="248"/>
      <c r="J60" s="237"/>
    </row>
    <row r="61" spans="1:19" ht="12" customHeight="1" x14ac:dyDescent="0.15">
      <c r="A61" s="324"/>
      <c r="B61" s="325"/>
      <c r="C61" s="326"/>
      <c r="D61" s="168" t="s">
        <v>64</v>
      </c>
      <c r="E61" s="169">
        <f>'Year 2'!E61</f>
        <v>0.48</v>
      </c>
      <c r="F61" s="84">
        <f>SUM(I59-I56-I49-I32-I42)</f>
        <v>0</v>
      </c>
      <c r="G61" s="170">
        <f>E61*F61</f>
        <v>0</v>
      </c>
      <c r="H61" s="173"/>
      <c r="I61" s="249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22">
        <f>'Year 1'!E62</f>
        <v>0.48</v>
      </c>
      <c r="F62" s="84">
        <f>SUM(J59-J56-J49-J42-J32)</f>
        <v>0</v>
      </c>
      <c r="G62" s="84">
        <f>E62*F62</f>
        <v>0</v>
      </c>
      <c r="H62" s="173"/>
      <c r="I62" s="246">
        <f>G61</f>
        <v>0</v>
      </c>
      <c r="J62" s="245">
        <f>G62</f>
        <v>0</v>
      </c>
      <c r="L62" s="118"/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47">
        <f>I59+I62</f>
        <v>0</v>
      </c>
      <c r="J63" s="247">
        <f>J59+J62</f>
        <v>0</v>
      </c>
      <c r="L63" s="118"/>
    </row>
    <row r="64" spans="1:19" ht="11.25" customHeight="1" x14ac:dyDescent="0.15">
      <c r="A64" s="357" t="s">
        <v>76</v>
      </c>
      <c r="B64" s="358"/>
      <c r="C64" s="358"/>
      <c r="D64" s="358"/>
      <c r="E64" s="358"/>
      <c r="F64" s="358"/>
      <c r="G64" s="358"/>
      <c r="H64" s="358"/>
      <c r="I64" s="162"/>
      <c r="J64" s="162" t="str">
        <f>'Year 1'!J64</f>
        <v>rev 9.19.22</v>
      </c>
      <c r="L64" s="118"/>
    </row>
    <row r="65" spans="12:12" x14ac:dyDescent="0.15">
      <c r="L65" s="118"/>
    </row>
  </sheetData>
  <sheetProtection sheet="1" objects="1" scenarios="1"/>
  <mergeCells count="55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A42:H42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J3:J4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28515625" style="220" customWidth="1"/>
    <col min="11" max="19" width="9.140625" style="119"/>
    <col min="20" max="16384" width="9.140625" style="2"/>
  </cols>
  <sheetData>
    <row r="1" spans="1:19" s="8" customFormat="1" ht="12.95" customHeight="1" x14ac:dyDescent="0.2">
      <c r="A1" s="338" t="str">
        <f>'Year 1'!A1:H1</f>
        <v xml:space="preserve">SPONSOR: </v>
      </c>
      <c r="B1" s="338"/>
      <c r="C1" s="338"/>
      <c r="D1" s="338"/>
      <c r="E1" s="338"/>
      <c r="F1" s="338"/>
      <c r="G1" s="338"/>
      <c r="H1" s="338"/>
      <c r="I1" s="73" t="s">
        <v>46</v>
      </c>
      <c r="J1" s="219"/>
      <c r="K1" s="115"/>
      <c r="L1" s="115"/>
      <c r="M1" s="115"/>
      <c r="N1" s="115"/>
      <c r="O1" s="115"/>
      <c r="P1" s="115"/>
      <c r="Q1" s="115"/>
      <c r="R1" s="115"/>
      <c r="S1" s="115"/>
    </row>
    <row r="2" spans="1:19" s="8" customFormat="1" ht="12.75" customHeight="1" thickBot="1" x14ac:dyDescent="0.25">
      <c r="A2" s="339" t="str">
        <f>'Year 1'!A2:H2</f>
        <v xml:space="preserve">PRINCIPAL INVESTIGATOR:  </v>
      </c>
      <c r="B2" s="339"/>
      <c r="C2" s="339"/>
      <c r="D2" s="339"/>
      <c r="E2" s="339"/>
      <c r="F2" s="339"/>
      <c r="G2" s="339"/>
      <c r="H2" s="339"/>
      <c r="I2" s="29"/>
      <c r="J2" s="216"/>
      <c r="K2" s="115"/>
      <c r="L2" s="115"/>
      <c r="M2" s="115"/>
      <c r="N2" s="115"/>
      <c r="O2" s="115"/>
      <c r="P2" s="115"/>
      <c r="Q2" s="115"/>
      <c r="R2" s="115"/>
      <c r="S2" s="115"/>
    </row>
    <row r="3" spans="1:19" s="3" customFormat="1" ht="12" customHeight="1" x14ac:dyDescent="0.15">
      <c r="A3" s="307" t="s">
        <v>24</v>
      </c>
      <c r="B3" s="340"/>
      <c r="C3" s="340"/>
      <c r="D3" s="27" t="s">
        <v>5</v>
      </c>
      <c r="E3" s="26" t="s">
        <v>6</v>
      </c>
      <c r="F3" s="341" t="s">
        <v>25</v>
      </c>
      <c r="G3" s="342"/>
      <c r="H3" s="343"/>
      <c r="I3" s="284" t="s">
        <v>26</v>
      </c>
      <c r="J3" s="364" t="s">
        <v>89</v>
      </c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19.5" customHeight="1" thickBot="1" x14ac:dyDescent="0.2">
      <c r="A4" s="18"/>
      <c r="B4" s="274" t="s">
        <v>33</v>
      </c>
      <c r="C4" s="275"/>
      <c r="D4" s="39"/>
      <c r="E4" s="40"/>
      <c r="F4" s="41" t="s">
        <v>59</v>
      </c>
      <c r="G4" s="42" t="s">
        <v>60</v>
      </c>
      <c r="H4" s="58" t="s">
        <v>35</v>
      </c>
      <c r="I4" s="285"/>
      <c r="J4" s="365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15">
      <c r="A5" s="37" t="s">
        <v>41</v>
      </c>
      <c r="B5" s="370">
        <f>'Year 1'!B5</f>
        <v>0</v>
      </c>
      <c r="C5" s="370"/>
      <c r="D5" s="79"/>
      <c r="E5" s="77">
        <f t="shared" ref="E5:E10" si="0">D5/9</f>
        <v>0</v>
      </c>
      <c r="F5" s="38"/>
      <c r="G5" s="50"/>
      <c r="H5" s="59"/>
      <c r="I5" s="200">
        <f>'Year 1'!I5+'Year 2'!I5+'Year 3'!I5+'Year 4'!I5+'Year 5'!I5</f>
        <v>0</v>
      </c>
      <c r="J5" s="200">
        <f>'Year 1'!J5+'Year 2'!J5+'Year 3'!J5+'Year 4'!J5+'Year 5'!J5</f>
        <v>0</v>
      </c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15">
      <c r="A6" s="13" t="s">
        <v>42</v>
      </c>
      <c r="B6" s="370">
        <f>'Year 1'!B6</f>
        <v>0</v>
      </c>
      <c r="C6" s="370"/>
      <c r="D6" s="79"/>
      <c r="E6" s="78">
        <f t="shared" si="0"/>
        <v>0</v>
      </c>
      <c r="F6" s="34"/>
      <c r="G6" s="51">
        <v>0</v>
      </c>
      <c r="H6" s="4"/>
      <c r="I6" s="200">
        <f>'Year 1'!I6+'Year 2'!I6+'Year 3'!I6+'Year 4'!I6+'Year 5'!I6</f>
        <v>0</v>
      </c>
      <c r="J6" s="200">
        <f>'Year 1'!J6+'Year 2'!J6+'Year 3'!J6+'Year 4'!J6+'Year 5'!J6</f>
        <v>0</v>
      </c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15">
      <c r="A7" s="13" t="s">
        <v>21</v>
      </c>
      <c r="B7" s="374">
        <f>'Year 1'!B7</f>
        <v>0</v>
      </c>
      <c r="C7" s="374"/>
      <c r="D7" s="79"/>
      <c r="E7" s="78">
        <f t="shared" si="0"/>
        <v>0</v>
      </c>
      <c r="F7" s="34"/>
      <c r="G7" s="51">
        <v>0</v>
      </c>
      <c r="H7" s="4"/>
      <c r="I7" s="200">
        <f>'Year 1'!I7+'Year 2'!I7+'Year 3'!I7+'Year 4'!I7+'Year 5'!I7</f>
        <v>0</v>
      </c>
      <c r="J7" s="200">
        <f>'Year 1'!J7+'Year 2'!J7+'Year 3'!J7+'Year 4'!J7+'Year 5'!J7</f>
        <v>0</v>
      </c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15">
      <c r="A8" s="13" t="s">
        <v>22</v>
      </c>
      <c r="B8" s="374">
        <f>'Year 1'!B8</f>
        <v>0</v>
      </c>
      <c r="C8" s="374"/>
      <c r="D8" s="79"/>
      <c r="E8" s="78">
        <f t="shared" si="0"/>
        <v>0</v>
      </c>
      <c r="F8" s="34"/>
      <c r="G8" s="51"/>
      <c r="H8" s="4"/>
      <c r="I8" s="200">
        <f>'Year 1'!I8+'Year 2'!I8+'Year 3'!I8+'Year 4'!I8+'Year 5'!I8</f>
        <v>0</v>
      </c>
      <c r="J8" s="200">
        <f>'Year 1'!J8+'Year 2'!J8+'Year 3'!J8+'Year 4'!J8+'Year 5'!J8</f>
        <v>0</v>
      </c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15">
      <c r="A9" s="13" t="s">
        <v>23</v>
      </c>
      <c r="B9" s="373">
        <f>'Year 1'!B9</f>
        <v>0</v>
      </c>
      <c r="C9" s="374"/>
      <c r="D9" s="79"/>
      <c r="E9" s="78">
        <f t="shared" si="0"/>
        <v>0</v>
      </c>
      <c r="F9" s="34"/>
      <c r="G9" s="51"/>
      <c r="H9" s="4"/>
      <c r="I9" s="200">
        <f>'Year 1'!I9+'Year 2'!I9+'Year 3'!I9+'Year 4'!I9+'Year 5'!I9</f>
        <v>0</v>
      </c>
      <c r="J9" s="200">
        <f>'Year 1'!J9+'Year 2'!J9+'Year 3'!J9+'Year 4'!J9+'Year 5'!J9</f>
        <v>0</v>
      </c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15">
      <c r="A10" s="13" t="s">
        <v>28</v>
      </c>
      <c r="B10" s="373">
        <f>'Year 1'!B10</f>
        <v>0</v>
      </c>
      <c r="C10" s="374"/>
      <c r="D10" s="79"/>
      <c r="E10" s="78">
        <f t="shared" si="0"/>
        <v>0</v>
      </c>
      <c r="F10" s="34"/>
      <c r="G10" s="51"/>
      <c r="H10" s="4"/>
      <c r="I10" s="200">
        <f>'Year 1'!I10+'Year 2'!I10+'Year 3'!I10+'Year 4'!I10+'Year 5'!I10</f>
        <v>0</v>
      </c>
      <c r="J10" s="200">
        <f>'Year 1'!J10+'Year 2'!J10+'Year 3'!J10+'Year 4'!J10+'Year 5'!J10</f>
        <v>0</v>
      </c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">
      <c r="A11" s="18"/>
      <c r="B11" s="289" t="s">
        <v>32</v>
      </c>
      <c r="C11" s="290"/>
      <c r="D11" s="44"/>
      <c r="E11" s="45"/>
      <c r="F11" s="39"/>
      <c r="G11" s="46"/>
      <c r="H11" s="60"/>
      <c r="I11" s="66"/>
      <c r="J11" s="22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15">
      <c r="A12" s="37" t="s">
        <v>19</v>
      </c>
      <c r="B12" s="371">
        <f>'Year 1'!B12</f>
        <v>0</v>
      </c>
      <c r="C12" s="371"/>
      <c r="D12" s="79"/>
      <c r="E12" s="77">
        <f>D12/12</f>
        <v>0</v>
      </c>
      <c r="F12" s="52"/>
      <c r="G12" s="43"/>
      <c r="H12" s="61"/>
      <c r="I12" s="65">
        <f>'Year 1'!I12+'Year 2'!I12+'Year 3'!I12+'Year 4'!I12+'Year 5'!I12</f>
        <v>0</v>
      </c>
      <c r="J12" s="200">
        <f>'Year 1'!J12+'Year 2'!J12+'Year 3'!J12+'Year 4'!J12+'Year 5'!J12</f>
        <v>0</v>
      </c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15">
      <c r="A13" s="13" t="s">
        <v>20</v>
      </c>
      <c r="B13" s="371">
        <f>'Year 1'!B13</f>
        <v>0</v>
      </c>
      <c r="C13" s="371"/>
      <c r="D13" s="79"/>
      <c r="E13" s="78">
        <f>D13/12</f>
        <v>0</v>
      </c>
      <c r="F13" s="53"/>
      <c r="G13" s="35"/>
      <c r="H13" s="62"/>
      <c r="I13" s="65">
        <f>'Year 1'!I13+'Year 2'!I13+'Year 3'!I13+'Year 4'!I13+'Year 5'!I13</f>
        <v>0</v>
      </c>
      <c r="J13" s="200">
        <f>'Year 1'!J13+'Year 2'!J13+'Year 3'!J13+'Year 4'!J13+'Year 5'!J13</f>
        <v>0</v>
      </c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15">
      <c r="A14" s="13" t="s">
        <v>34</v>
      </c>
      <c r="B14" s="371">
        <f>'Year 1'!B14</f>
        <v>0</v>
      </c>
      <c r="C14" s="371"/>
      <c r="D14" s="79"/>
      <c r="E14" s="78">
        <f>D14/12</f>
        <v>0</v>
      </c>
      <c r="F14" s="53"/>
      <c r="G14" s="35"/>
      <c r="H14" s="62"/>
      <c r="I14" s="65">
        <f>'Year 1'!I14+'Year 2'!I14+'Year 3'!I14+'Year 4'!I14+'Year 5'!I14</f>
        <v>0</v>
      </c>
      <c r="J14" s="200">
        <f>'Year 1'!J14+'Year 2'!J14+'Year 3'!J14+'Year 4'!J14+'Year 5'!J14</f>
        <v>0</v>
      </c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">
      <c r="A15" s="132" t="s">
        <v>22</v>
      </c>
      <c r="B15" s="372">
        <f>'Year 1'!B15</f>
        <v>0</v>
      </c>
      <c r="C15" s="372"/>
      <c r="D15" s="152"/>
      <c r="E15" s="134">
        <f>D15/12</f>
        <v>0</v>
      </c>
      <c r="F15" s="153"/>
      <c r="G15" s="136"/>
      <c r="H15" s="137"/>
      <c r="I15" s="113">
        <f>'Year 1'!I15+'Year 2'!I15+'Year 3'!I15+'Year 4'!I15+'Year 5'!I15</f>
        <v>0</v>
      </c>
      <c r="J15" s="228">
        <f>'Year 1'!J15+'Year 2'!J15+'Year 3'!J15+'Year 4'!J15+'Year 5'!J15</f>
        <v>0</v>
      </c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">
      <c r="A16" s="294" t="s">
        <v>18</v>
      </c>
      <c r="B16" s="295"/>
      <c r="C16" s="295"/>
      <c r="D16" s="295"/>
      <c r="E16" s="295"/>
      <c r="F16" s="295"/>
      <c r="G16" s="295"/>
      <c r="H16" s="295"/>
      <c r="I16" s="154">
        <f>'Year 1'!I16+'Year 2'!I16+'Year 3'!I16+'Year 4'!I16+'Year 5'!I16</f>
        <v>0</v>
      </c>
      <c r="J16" s="229">
        <f>'Year 1'!J16+'Year 2'!J16+'Year 3'!J16+'Year 4'!J16+'Year 5'!J16</f>
        <v>0</v>
      </c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">
      <c r="A17" s="272" t="s">
        <v>58</v>
      </c>
      <c r="B17" s="273"/>
      <c r="C17" s="273"/>
      <c r="D17" s="56"/>
      <c r="E17" s="57"/>
      <c r="F17" s="54" t="s">
        <v>36</v>
      </c>
      <c r="G17" s="48" t="s">
        <v>37</v>
      </c>
      <c r="H17" s="63" t="s">
        <v>35</v>
      </c>
      <c r="I17" s="23"/>
      <c r="J17" s="230"/>
    </row>
    <row r="18" spans="1:19" ht="12" customHeight="1" x14ac:dyDescent="0.15">
      <c r="A18" s="14" t="s">
        <v>7</v>
      </c>
      <c r="B18" s="10">
        <f>'Year 1'!B18+'Year 2'!B18+'Year 3'!B18+'Year 4'!B18+'Year 5'!B18</f>
        <v>0</v>
      </c>
      <c r="C18" s="7" t="s">
        <v>94</v>
      </c>
      <c r="D18" s="36"/>
      <c r="E18" s="47"/>
      <c r="F18" s="55"/>
      <c r="G18" s="20">
        <v>0</v>
      </c>
      <c r="H18" s="64">
        <v>0</v>
      </c>
      <c r="I18" s="65">
        <f>'Year 1'!I18+'Year 2'!I18+'Year 3'!I18+'Year 4'!I18+'Year 5'!I18</f>
        <v>0</v>
      </c>
      <c r="J18" s="200">
        <f>'Year 1'!J18+'Year 2'!J18+'Year 3'!J18+'Year 4'!J18+'Year 5'!J18</f>
        <v>0</v>
      </c>
    </row>
    <row r="19" spans="1:19" ht="12" customHeight="1" x14ac:dyDescent="0.15">
      <c r="A19" s="14" t="s">
        <v>7</v>
      </c>
      <c r="B19" s="10">
        <f>'Year 1'!B19+'Year 2'!B19+'Year 3'!B19+'Year 4'!B19+'Year 5'!B19</f>
        <v>0</v>
      </c>
      <c r="C19" s="31" t="s">
        <v>95</v>
      </c>
      <c r="D19" s="36"/>
      <c r="E19" s="47"/>
      <c r="F19" s="255"/>
      <c r="G19" s="256"/>
      <c r="H19" s="257"/>
      <c r="I19" s="65">
        <f>'Year 1'!I19+'Year 2'!I19+'Year 3'!I19+'Year 4'!I19+'Year 5'!I19</f>
        <v>0</v>
      </c>
      <c r="J19" s="200">
        <f>'Year 1'!J19+'Year 2'!J19+'Year 3'!J19+'Year 4'!J19+'Year 5'!J19</f>
        <v>0</v>
      </c>
    </row>
    <row r="20" spans="1:19" ht="12" customHeight="1" x14ac:dyDescent="0.15">
      <c r="A20" s="14" t="s">
        <v>7</v>
      </c>
      <c r="B20" s="10">
        <f>'Year 1'!B20+'Year 2'!B20+'Year 3'!B20+'Year 4'!B20+'Year 5'!B20</f>
        <v>0</v>
      </c>
      <c r="C20" s="31" t="s">
        <v>4</v>
      </c>
      <c r="D20" s="36"/>
      <c r="E20" s="47"/>
      <c r="F20" s="11"/>
      <c r="H20" s="6"/>
      <c r="I20" s="65">
        <f>'Year 1'!I20+'Year 2'!I20+'Year 3'!I20+'Year 4'!I20+'Year 5'!I20</f>
        <v>0</v>
      </c>
      <c r="J20" s="200">
        <f>'Year 1'!J20+'Year 2'!J20+'Year 3'!J20+'Year 4'!J20+'Year 5'!J20</f>
        <v>0</v>
      </c>
    </row>
    <row r="21" spans="1:19" s="1" customFormat="1" ht="12" customHeight="1" x14ac:dyDescent="0.15">
      <c r="A21" s="14" t="s">
        <v>7</v>
      </c>
      <c r="B21" s="10">
        <f>'Year 1'!B21+'Year 2'!B21+'Year 3'!B21+'Year 4'!B21+'Year 5'!B21</f>
        <v>0</v>
      </c>
      <c r="C21" s="31" t="s">
        <v>96</v>
      </c>
      <c r="D21" s="80"/>
      <c r="E21" s="78"/>
      <c r="F21" s="34"/>
      <c r="G21" s="81"/>
      <c r="H21" s="82"/>
      <c r="I21" s="65">
        <f>'Year 1'!I21+'Year 2'!I21+'Year 3'!I21+'Year 4'!I21+'Year 5'!I21</f>
        <v>0</v>
      </c>
      <c r="J21" s="200">
        <f>'Year 1'!J21+'Year 2'!J21+'Year 3'!J21+'Year 4'!J21+'Year 5'!J21</f>
        <v>0</v>
      </c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15">
      <c r="A22" s="14" t="s">
        <v>7</v>
      </c>
      <c r="B22" s="10">
        <f>'Year 1'!B22+'Year 2'!B22+'Year 3'!B22+'Year 4'!B22+'Year 5'!B22</f>
        <v>0</v>
      </c>
      <c r="C22" s="31" t="s">
        <v>97</v>
      </c>
      <c r="D22" s="80"/>
      <c r="E22" s="78"/>
      <c r="F22" s="34"/>
      <c r="G22" s="81"/>
      <c r="H22" s="82"/>
      <c r="I22" s="65">
        <f>'Year 1'!I22+'Year 2'!I22+'Year 3'!I22+'Year 4'!I22+'Year 5'!I22</f>
        <v>0</v>
      </c>
      <c r="J22" s="200">
        <f>'Year 1'!J22+'Year 2'!J22+'Year 3'!J22+'Year 4'!J22+'Year 5'!J22</f>
        <v>0</v>
      </c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15">
      <c r="A23" s="14" t="s">
        <v>7</v>
      </c>
      <c r="B23" s="10">
        <f>'Year 1'!B23+'Year 2'!B23+'Year 3'!B23+'Year 4'!B23+'Year 5'!B23</f>
        <v>0</v>
      </c>
      <c r="C23" s="31" t="s">
        <v>98</v>
      </c>
      <c r="D23" s="80"/>
      <c r="E23" s="78"/>
      <c r="F23" s="34"/>
      <c r="G23" s="81"/>
      <c r="H23" s="82"/>
      <c r="I23" s="65">
        <f>'Year 1'!I23+'Year 2'!I23+'Year 3'!I23+'Year 4'!I23+'Year 5'!I23</f>
        <v>0</v>
      </c>
      <c r="J23" s="200">
        <f>'Year 1'!J23+'Year 2'!J23+'Year 3'!J23+'Year 4'!J23+'Year 5'!J23</f>
        <v>0</v>
      </c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15">
      <c r="A24" s="14" t="s">
        <v>7</v>
      </c>
      <c r="B24" s="10">
        <f>'Year 1'!B24+'Year 2'!B24+'Year 3'!B24+'Year 4'!B24+'Year 5'!B24</f>
        <v>0</v>
      </c>
      <c r="C24" s="31" t="s">
        <v>3</v>
      </c>
      <c r="D24" s="80"/>
      <c r="E24" s="28"/>
      <c r="F24" s="34"/>
      <c r="H24" s="4"/>
      <c r="I24" s="65">
        <f>'Year 1'!I24+'Year 2'!I24+'Year 3'!I24+'Year 4'!I24+'Year 5'!I24</f>
        <v>0</v>
      </c>
      <c r="J24" s="200">
        <f>'Year 1'!J24+'Year 2'!J24+'Year 3'!J24+'Year 4'!J24+'Year 5'!J24</f>
        <v>0</v>
      </c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15">
      <c r="A25" s="14" t="s">
        <v>7</v>
      </c>
      <c r="B25" s="10">
        <f>'Year 1'!B25+'Year 2'!B25+'Year 3'!B25+'Year 4'!B25+'Year 5'!B25</f>
        <v>0</v>
      </c>
      <c r="C25" s="7" t="s">
        <v>49</v>
      </c>
      <c r="D25" s="80"/>
      <c r="E25" s="28"/>
      <c r="F25" s="5"/>
      <c r="G25" s="35"/>
      <c r="H25" s="62"/>
      <c r="I25" s="65">
        <f>'Year 1'!I25+'Year 2'!I25+'Year 3'!I25+'Year 4'!I25+'Year 5'!I25</f>
        <v>0</v>
      </c>
      <c r="J25" s="200">
        <f>'Year 1'!J25+'Year 2'!J25+'Year 3'!J25+'Year 4'!J25+'Year 5'!J25</f>
        <v>0</v>
      </c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">
      <c r="A26" s="139" t="s">
        <v>7</v>
      </c>
      <c r="B26" s="156">
        <f>'Year 1'!B26+'Year 2'!B26+'Year 3'!B26+'Year 4'!B26+'Year 5'!B26</f>
        <v>0</v>
      </c>
      <c r="C26" s="141" t="s">
        <v>50</v>
      </c>
      <c r="D26" s="157"/>
      <c r="E26" s="158"/>
      <c r="F26" s="159"/>
      <c r="G26" s="160"/>
      <c r="H26" s="161"/>
      <c r="I26" s="113">
        <f>'Year 1'!I26+'Year 2'!I26+'Year 3'!I26+'Year 4'!I26+'Year 5'!I26</f>
        <v>0</v>
      </c>
      <c r="J26" s="228">
        <f>'Year 1'!J26+'Year 2'!J26+'Year 3'!J26+'Year 4'!J26+'Year 5'!J26</f>
        <v>0</v>
      </c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">
      <c r="A27" s="294" t="s">
        <v>81</v>
      </c>
      <c r="B27" s="295"/>
      <c r="C27" s="295"/>
      <c r="D27" s="180"/>
      <c r="E27" s="180"/>
      <c r="F27" s="180"/>
      <c r="G27" s="180"/>
      <c r="H27" s="180"/>
      <c r="I27" s="154">
        <f>'Year 1'!I27+'Year 2'!I27+'Year 3'!I27+'Year 4'!I27+'Year 5'!I27</f>
        <v>0</v>
      </c>
      <c r="J27" s="229">
        <f>'Year 1'!J27+'Year 2'!J27+'Year 3'!J27+'Year 4'!J27+'Year 5'!J27</f>
        <v>0</v>
      </c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">
      <c r="A28" s="380" t="s">
        <v>61</v>
      </c>
      <c r="B28" s="381"/>
      <c r="C28" s="381"/>
      <c r="D28" s="381"/>
      <c r="E28" s="381"/>
      <c r="F28" s="381"/>
      <c r="G28" s="381"/>
      <c r="H28" s="381"/>
      <c r="I28" s="183">
        <f>'Year 1'!I28+'Year 2'!I28+'Year 3'!I28+'Year 4'!I28+'Year 5'!I28</f>
        <v>0</v>
      </c>
      <c r="J28" s="206">
        <f>'Year 1'!J28+'Year 2'!J28+'Year 3'!J28+'Year 4'!J28+'Year 5'!J28</f>
        <v>0</v>
      </c>
    </row>
    <row r="29" spans="1:19" ht="12" customHeight="1" thickBot="1" x14ac:dyDescent="0.2">
      <c r="A29" s="296" t="s">
        <v>82</v>
      </c>
      <c r="B29" s="297"/>
      <c r="C29" s="297"/>
      <c r="D29" s="190"/>
      <c r="E29" s="190"/>
      <c r="F29" s="190"/>
      <c r="G29" s="190"/>
      <c r="H29" s="190"/>
      <c r="I29" s="183">
        <f>'Year 1'!I29+'Year 2'!I29+'Year 3'!I29+'Year 4'!I29+'Year 5'!I29</f>
        <v>0</v>
      </c>
      <c r="J29" s="206">
        <f>'Year 1'!J29+'Year 2'!J29+'Year 3'!J29+'Year 4'!J29+'Year 5'!J29</f>
        <v>0</v>
      </c>
    </row>
    <row r="30" spans="1:19" s="3" customFormat="1" ht="12" customHeight="1" x14ac:dyDescent="0.15">
      <c r="A30" s="348" t="s">
        <v>72</v>
      </c>
      <c r="B30" s="349"/>
      <c r="C30" s="349"/>
      <c r="D30" s="349"/>
      <c r="E30" s="349"/>
      <c r="F30" s="349"/>
      <c r="G30" s="349"/>
      <c r="H30" s="349"/>
      <c r="I30" s="366"/>
      <c r="J30" s="231"/>
      <c r="K30" s="116"/>
      <c r="L30" s="116"/>
      <c r="M30" s="116"/>
      <c r="N30" s="116"/>
      <c r="O30" s="116"/>
      <c r="P30" s="116"/>
      <c r="Q30" s="116"/>
      <c r="R30" s="116"/>
      <c r="S30" s="116"/>
    </row>
    <row r="31" spans="1:19" ht="12" customHeight="1" thickBot="1" x14ac:dyDescent="0.2">
      <c r="A31" s="278"/>
      <c r="B31" s="277"/>
      <c r="C31" s="277"/>
      <c r="D31" s="277"/>
      <c r="E31" s="277"/>
      <c r="F31" s="277"/>
      <c r="G31" s="277"/>
      <c r="H31" s="277"/>
      <c r="I31" s="367"/>
      <c r="J31" s="231"/>
    </row>
    <row r="32" spans="1:19" s="1" customFormat="1" ht="12" customHeight="1" thickBot="1" x14ac:dyDescent="0.2">
      <c r="A32" s="279" t="s">
        <v>0</v>
      </c>
      <c r="B32" s="280"/>
      <c r="C32" s="280"/>
      <c r="D32" s="280"/>
      <c r="E32" s="280"/>
      <c r="F32" s="280"/>
      <c r="G32" s="280"/>
      <c r="H32" s="281"/>
      <c r="I32" s="183">
        <f>'Year 1'!I32+'Year 2'!I32+'Year 3'!I32+'Year 4'!I32+'Year 5'!I32</f>
        <v>0</v>
      </c>
      <c r="J32" s="206">
        <f>'Year 1'!J32+'Year 2'!J32+'Year 3'!J32+'Year 4'!J32+'Year 5'!J32</f>
        <v>0</v>
      </c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ht="12" customHeight="1" x14ac:dyDescent="0.15">
      <c r="A33" s="272" t="s">
        <v>69</v>
      </c>
      <c r="B33" s="273"/>
      <c r="C33" s="273"/>
      <c r="D33" s="273"/>
      <c r="E33" s="273"/>
      <c r="F33" s="273"/>
      <c r="G33" s="273"/>
      <c r="H33" s="273"/>
      <c r="I33" s="25"/>
      <c r="J33" s="193"/>
    </row>
    <row r="34" spans="1:19" s="1" customFormat="1" ht="12" customHeight="1" x14ac:dyDescent="0.15">
      <c r="A34" s="15"/>
      <c r="B34" s="302" t="s">
        <v>65</v>
      </c>
      <c r="C34" s="302"/>
      <c r="D34" s="302"/>
      <c r="E34" s="302"/>
      <c r="F34" s="302"/>
      <c r="G34" s="302"/>
      <c r="H34" s="302"/>
      <c r="I34" s="65">
        <f>'Year 1'!I34+'Year 2'!I34+'Year 3'!I34+'Year 4'!I34+'Year 5'!I34</f>
        <v>0</v>
      </c>
      <c r="J34" s="200">
        <f>'Year 1'!J34+'Year 2'!J34+'Year 3'!J34+'Year 4'!J34+'Year 5'!J34</f>
        <v>0</v>
      </c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1" customFormat="1" ht="12" customHeight="1" thickBot="1" x14ac:dyDescent="0.2">
      <c r="A35" s="19"/>
      <c r="B35" s="303" t="s">
        <v>66</v>
      </c>
      <c r="C35" s="303"/>
      <c r="D35" s="303"/>
      <c r="E35" s="303"/>
      <c r="F35" s="303"/>
      <c r="G35" s="303"/>
      <c r="H35" s="303"/>
      <c r="I35" s="113">
        <f>'Year 1'!I35+'Year 2'!I35+'Year 3'!I35+'Year 4'!I35+'Year 5'!I35</f>
        <v>0</v>
      </c>
      <c r="J35" s="228">
        <f>'Year 1'!J35+'Year 2'!J35+'Year 3'!J35+'Year 4'!J35+'Year 5'!J35</f>
        <v>0</v>
      </c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s="1" customFormat="1" ht="12" customHeight="1" thickBot="1" x14ac:dyDescent="0.2">
      <c r="A36" s="333" t="s">
        <v>75</v>
      </c>
      <c r="B36" s="334"/>
      <c r="C36" s="334"/>
      <c r="D36" s="334"/>
      <c r="E36" s="334"/>
      <c r="F36" s="334"/>
      <c r="G36" s="334"/>
      <c r="H36" s="335"/>
      <c r="I36" s="183">
        <f>'Year 1'!I36+'Year 2'!I36+'Year 3'!I36+'Year 4'!I36+'Year 5'!I36</f>
        <v>0</v>
      </c>
      <c r="J36" s="206">
        <f>'Year 1'!J36+'Year 2'!J36+'Year 3'!J36+'Year 4'!J36+'Year 5'!J36</f>
        <v>0</v>
      </c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2" customHeight="1" x14ac:dyDescent="0.15">
      <c r="A37" s="298" t="s">
        <v>8</v>
      </c>
      <c r="B37" s="299"/>
      <c r="C37" s="299"/>
      <c r="D37" s="299"/>
      <c r="E37" s="299"/>
      <c r="F37" s="299"/>
      <c r="G37" s="299"/>
      <c r="H37" s="299"/>
      <c r="I37" s="127"/>
      <c r="J37" s="232"/>
    </row>
    <row r="38" spans="1:19" ht="12" customHeight="1" x14ac:dyDescent="0.15">
      <c r="A38" s="17"/>
      <c r="B38" s="148" t="s">
        <v>79</v>
      </c>
      <c r="C38" s="148"/>
      <c r="D38" s="148"/>
      <c r="E38" s="148"/>
      <c r="F38" s="148"/>
      <c r="G38" s="192"/>
      <c r="H38" s="148"/>
      <c r="I38" s="67">
        <f>'Year 1'!I38+'Year 2'!I38+'Year 3'!I38+'Year 4'!I38+'Year 5'!I38</f>
        <v>0</v>
      </c>
      <c r="J38" s="233">
        <f>'Year 1'!J38+'Year 2'!J38+'Year 3'!J38+'Year 4'!J38+'Year 5'!J38</f>
        <v>0</v>
      </c>
    </row>
    <row r="39" spans="1:19" ht="12" customHeight="1" x14ac:dyDescent="0.15">
      <c r="A39" s="16"/>
      <c r="B39" s="305" t="s">
        <v>9</v>
      </c>
      <c r="C39" s="305"/>
      <c r="D39" s="305"/>
      <c r="E39" s="305"/>
      <c r="F39" s="305"/>
      <c r="G39" s="305"/>
      <c r="H39" s="305"/>
      <c r="I39" s="67">
        <f>'Year 1'!I39+'Year 2'!I39+'Year 3'!I39+'Year 4'!I39+'Year 5'!I39</f>
        <v>0</v>
      </c>
      <c r="J39" s="233">
        <f>'Year 1'!J39+'Year 2'!J39+'Year 3'!J39+'Year 4'!J39+'Year 5'!J39</f>
        <v>0</v>
      </c>
    </row>
    <row r="40" spans="1:19" ht="12" customHeight="1" x14ac:dyDescent="0.15">
      <c r="A40" s="17"/>
      <c r="B40" s="306" t="s">
        <v>10</v>
      </c>
      <c r="C40" s="306"/>
      <c r="D40" s="306"/>
      <c r="E40" s="306"/>
      <c r="F40" s="306"/>
      <c r="G40" s="306"/>
      <c r="H40" s="306"/>
      <c r="I40" s="67">
        <f>'Year 1'!I40+'Year 2'!I40+'Year 3'!I40+'Year 4'!I40+'Year 5'!I40</f>
        <v>0</v>
      </c>
      <c r="J40" s="233">
        <f>'Year 1'!J40+'Year 2'!J40+'Year 3'!J40+'Year 4'!J40+'Year 5'!J40</f>
        <v>0</v>
      </c>
    </row>
    <row r="41" spans="1:19" ht="12" customHeight="1" thickBot="1" x14ac:dyDescent="0.2">
      <c r="A41" s="22"/>
      <c r="B41" s="317" t="s">
        <v>11</v>
      </c>
      <c r="C41" s="317"/>
      <c r="D41" s="317"/>
      <c r="E41" s="317"/>
      <c r="F41" s="317"/>
      <c r="G41" s="317"/>
      <c r="H41" s="317"/>
      <c r="I41" s="207">
        <f>'Year 1'!I41+'Year 2'!I41+'Year 3'!I41+'Year 4'!I41+'Year 5'!I41</f>
        <v>0</v>
      </c>
      <c r="J41" s="234">
        <f>'Year 1'!J41+'Year 2'!J41+'Year 3'!J41+'Year 4'!J41+'Year 5'!J41</f>
        <v>0</v>
      </c>
    </row>
    <row r="42" spans="1:19" ht="12" customHeight="1" thickBot="1" x14ac:dyDescent="0.2">
      <c r="A42" s="359" t="s">
        <v>27</v>
      </c>
      <c r="B42" s="360"/>
      <c r="C42" s="360"/>
      <c r="D42" s="360"/>
      <c r="E42" s="360"/>
      <c r="F42" s="360"/>
      <c r="G42" s="360"/>
      <c r="H42" s="361"/>
      <c r="I42" s="183">
        <f>'Year 1'!I42+'Year 2'!I42+'Year 3'!I42+'Year 4'!I42+'Year 5'!I42</f>
        <v>0</v>
      </c>
      <c r="J42" s="206">
        <f>'Year 1'!J42+'Year 2'!J42+'Year 3'!J42+'Year 4'!J42+'Year 5'!J42</f>
        <v>0</v>
      </c>
    </row>
    <row r="43" spans="1:19" ht="12" customHeight="1" x14ac:dyDescent="0.15">
      <c r="A43" s="298" t="s">
        <v>30</v>
      </c>
      <c r="B43" s="299"/>
      <c r="C43" s="299"/>
      <c r="D43" s="299"/>
      <c r="E43" s="299"/>
      <c r="F43" s="299"/>
      <c r="G43" s="299"/>
      <c r="H43" s="299"/>
      <c r="I43" s="25"/>
      <c r="J43" s="193"/>
    </row>
    <row r="44" spans="1:19" ht="12" customHeight="1" x14ac:dyDescent="0.15">
      <c r="A44" s="197"/>
      <c r="B44" s="198" t="s">
        <v>83</v>
      </c>
      <c r="C44" s="208">
        <f>'Year 4'!C44</f>
        <v>0</v>
      </c>
      <c r="D44" s="199" t="s">
        <v>88</v>
      </c>
      <c r="E44" s="368">
        <f>'Year 1'!E44+'Year 2'!E44+'Year 3'!E44+'Year 4'!E44+'Year 5'!E44</f>
        <v>0</v>
      </c>
      <c r="F44" s="368"/>
      <c r="G44" s="368"/>
      <c r="H44" s="369"/>
      <c r="I44" s="200">
        <f>'Year 1'!I44+'Year 2'!I44+'Year 3'!I44+'Year 4'!I44+'Year 5'!I44</f>
        <v>0</v>
      </c>
      <c r="J44" s="200">
        <f>'Year 1'!J44+'Year 2'!J44+'Year 3'!J44+'Year 4'!J44+'Year 5'!J44</f>
        <v>0</v>
      </c>
    </row>
    <row r="45" spans="1:19" ht="12" customHeight="1" x14ac:dyDescent="0.15">
      <c r="A45" s="197"/>
      <c r="B45" s="198" t="s">
        <v>84</v>
      </c>
      <c r="C45" s="208">
        <f>'Year 4'!C45</f>
        <v>0</v>
      </c>
      <c r="D45" s="199" t="s">
        <v>88</v>
      </c>
      <c r="E45" s="368">
        <f>'Year 1'!E45+'Year 2'!E45+'Year 3'!E45+'Year 4'!E45+'Year 5'!E45</f>
        <v>0</v>
      </c>
      <c r="F45" s="368"/>
      <c r="G45" s="368"/>
      <c r="H45" s="369"/>
      <c r="I45" s="200">
        <f>'Year 1'!I45+'Year 2'!I45+'Year 3'!I45+'Year 4'!I45+'Year 5'!I45</f>
        <v>0</v>
      </c>
      <c r="J45" s="200">
        <f>'Year 1'!J45+'Year 2'!J45+'Year 3'!J45+'Year 4'!J45+'Year 5'!J45</f>
        <v>0</v>
      </c>
    </row>
    <row r="46" spans="1:19" ht="12" customHeight="1" x14ac:dyDescent="0.15">
      <c r="A46" s="197"/>
      <c r="B46" s="198" t="s">
        <v>85</v>
      </c>
      <c r="C46" s="208">
        <f>'Year 4'!C46</f>
        <v>0</v>
      </c>
      <c r="D46" s="199" t="s">
        <v>88</v>
      </c>
      <c r="E46" s="368">
        <f>'Year 1'!E46+'Year 2'!E46+'Year 3'!E46+'Year 4'!E46+'Year 5'!E46</f>
        <v>0</v>
      </c>
      <c r="F46" s="368"/>
      <c r="G46" s="368"/>
      <c r="H46" s="369"/>
      <c r="I46" s="200">
        <f>'Year 1'!I46+'Year 2'!I46+'Year 3'!I46+'Year 4'!I46+'Year 5'!I46</f>
        <v>0</v>
      </c>
      <c r="J46" s="200">
        <f>'Year 1'!J46+'Year 2'!J46+'Year 3'!J46+'Year 4'!J46+'Year 5'!J46</f>
        <v>0</v>
      </c>
    </row>
    <row r="47" spans="1:19" ht="12" customHeight="1" x14ac:dyDescent="0.15">
      <c r="A47" s="197"/>
      <c r="B47" s="198" t="s">
        <v>86</v>
      </c>
      <c r="C47" s="208">
        <f>'Year 4'!C47</f>
        <v>0</v>
      </c>
      <c r="D47" s="199" t="s">
        <v>88</v>
      </c>
      <c r="E47" s="368">
        <f>'Year 1'!E47+'Year 2'!E47+'Year 3'!E47+'Year 4'!E47+'Year 5'!E47</f>
        <v>0</v>
      </c>
      <c r="F47" s="368"/>
      <c r="G47" s="368"/>
      <c r="H47" s="369"/>
      <c r="I47" s="200">
        <f>'Year 1'!I47+'Year 2'!I47+'Year 3'!I47+'Year 4'!I47+'Year 5'!I47</f>
        <v>0</v>
      </c>
      <c r="J47" s="200">
        <f>'Year 1'!J47+'Year 2'!J47+'Year 3'!J47+'Year 4'!J47+'Year 5'!J47</f>
        <v>0</v>
      </c>
    </row>
    <row r="48" spans="1:19" ht="12" customHeight="1" x14ac:dyDescent="0.15">
      <c r="A48" s="197"/>
      <c r="B48" s="198" t="s">
        <v>87</v>
      </c>
      <c r="C48" s="208">
        <f>'Year 4'!C48</f>
        <v>0</v>
      </c>
      <c r="D48" s="199" t="s">
        <v>88</v>
      </c>
      <c r="E48" s="368">
        <f>'Year 1'!E48+'Year 2'!E48+'Year 3'!E48+'Year 4'!E48+'Year 5'!E48</f>
        <v>0</v>
      </c>
      <c r="F48" s="368"/>
      <c r="G48" s="368"/>
      <c r="H48" s="369"/>
      <c r="I48" s="200">
        <f>'Year 1'!I48+'Year 2'!I48+'Year 3'!I48+'Year 4'!I48+'Year 5'!I48</f>
        <v>0</v>
      </c>
      <c r="J48" s="200">
        <f>'Year 1'!J48+'Year 2'!J48+'Year 3'!J48+'Year 4'!J48+'Year 5'!J48</f>
        <v>0</v>
      </c>
    </row>
    <row r="49" spans="1:19" ht="12" customHeight="1" thickBot="1" x14ac:dyDescent="0.2">
      <c r="A49" s="201"/>
      <c r="B49" s="202" t="s">
        <v>38</v>
      </c>
      <c r="C49" s="203"/>
      <c r="D49" s="203"/>
      <c r="E49" s="203"/>
      <c r="F49" s="203"/>
      <c r="G49" s="203"/>
      <c r="H49" s="203"/>
      <c r="I49" s="204">
        <f>'Year 1'!I49+'Year 2'!I49+'Year 3'!I49+'Year 4'!I49+'Year 5'!I49</f>
        <v>0</v>
      </c>
      <c r="J49" s="204">
        <f>'Year 1'!J49+'Year 2'!J49+'Year 3'!J49+'Year 4'!J49+'Year 5'!J49</f>
        <v>0</v>
      </c>
    </row>
    <row r="50" spans="1:19" ht="12" customHeight="1" thickBot="1" x14ac:dyDescent="0.2">
      <c r="A50" s="377" t="s">
        <v>29</v>
      </c>
      <c r="B50" s="378"/>
      <c r="C50" s="379"/>
      <c r="D50" s="205"/>
      <c r="E50" s="205"/>
      <c r="F50" s="205"/>
      <c r="G50" s="205"/>
      <c r="H50" s="205"/>
      <c r="I50" s="183">
        <f>'Year 1'!I50+'Year 2'!I50+'Year 3'!I50+'Year 4'!I50+'Year 5'!I50</f>
        <v>0</v>
      </c>
      <c r="J50" s="206">
        <f>'Year 1'!J50+'Year 2'!J50+'Year 3'!J50+'Year 4'!J50+'Year 5'!J50</f>
        <v>0</v>
      </c>
    </row>
    <row r="51" spans="1:19" s="3" customFormat="1" ht="12" customHeight="1" x14ac:dyDescent="0.15">
      <c r="A51" s="318" t="s">
        <v>70</v>
      </c>
      <c r="B51" s="319"/>
      <c r="C51" s="319"/>
      <c r="D51" s="319"/>
      <c r="E51" s="319"/>
      <c r="F51" s="319"/>
      <c r="G51" s="319"/>
      <c r="H51" s="320"/>
      <c r="I51" s="24"/>
      <c r="J51" s="19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1:19" ht="12" customHeight="1" x14ac:dyDescent="0.15">
      <c r="A52" s="17"/>
      <c r="B52" s="306" t="s">
        <v>13</v>
      </c>
      <c r="C52" s="306"/>
      <c r="D52" s="306"/>
      <c r="E52" s="306"/>
      <c r="F52" s="306"/>
      <c r="G52" s="306"/>
      <c r="H52" s="306"/>
      <c r="I52" s="65">
        <f>'Year 1'!I52+'Year 2'!I52+'Year 3'!I52+'Year 4'!I52+'Year 5'!I52</f>
        <v>0</v>
      </c>
      <c r="J52" s="200">
        <f>'Year 1'!J52+'Year 2'!J52+'Year 3'!J52+'Year 4'!J52+'Year 5'!J52</f>
        <v>0</v>
      </c>
      <c r="K52" s="121"/>
      <c r="L52" s="118"/>
    </row>
    <row r="53" spans="1:19" ht="12" customHeight="1" x14ac:dyDescent="0.15">
      <c r="A53" s="17"/>
      <c r="B53" s="306" t="s">
        <v>14</v>
      </c>
      <c r="C53" s="306"/>
      <c r="D53" s="306"/>
      <c r="E53" s="306"/>
      <c r="F53" s="306"/>
      <c r="G53" s="306"/>
      <c r="H53" s="306"/>
      <c r="I53" s="65">
        <f>'Year 1'!I53+'Year 2'!I53+'Year 3'!I53+'Year 4'!I53+'Year 5'!I53</f>
        <v>0</v>
      </c>
      <c r="J53" s="200">
        <f>'Year 1'!J53+'Year 2'!J53+'Year 3'!J53+'Year 4'!J53+'Year 5'!J53</f>
        <v>0</v>
      </c>
    </row>
    <row r="54" spans="1:19" ht="12" customHeight="1" x14ac:dyDescent="0.15">
      <c r="A54" s="17"/>
      <c r="B54" s="306" t="s">
        <v>15</v>
      </c>
      <c r="C54" s="306"/>
      <c r="D54" s="306"/>
      <c r="E54" s="306"/>
      <c r="F54" s="306"/>
      <c r="G54" s="306"/>
      <c r="H54" s="306"/>
      <c r="I54" s="65">
        <f>'Year 1'!I54+'Year 2'!I54+'Year 3'!I54+'Year 4'!I54+'Year 5'!I54</f>
        <v>0</v>
      </c>
      <c r="J54" s="200">
        <f>'Year 1'!J54+'Year 2'!J54+'Year 3'!J54+'Year 4'!J54+'Year 5'!J54</f>
        <v>0</v>
      </c>
    </row>
    <row r="55" spans="1:19" ht="12" customHeight="1" x14ac:dyDescent="0.15">
      <c r="A55" s="17"/>
      <c r="B55" s="306" t="s">
        <v>16</v>
      </c>
      <c r="C55" s="306"/>
      <c r="D55" s="306"/>
      <c r="E55" s="306"/>
      <c r="F55" s="306"/>
      <c r="G55" s="306"/>
      <c r="H55" s="306"/>
      <c r="I55" s="65">
        <f>'Year 1'!I55+'Year 2'!I55+'Year 3'!I55+'Year 4'!I55+'Year 5'!I55</f>
        <v>0</v>
      </c>
      <c r="J55" s="200">
        <f>'Year 1'!J55+'Year 2'!J55+'Year 3'!J55+'Year 4'!J55+'Year 5'!J55</f>
        <v>0</v>
      </c>
    </row>
    <row r="56" spans="1:19" ht="12" customHeight="1" x14ac:dyDescent="0.15">
      <c r="A56" s="124"/>
      <c r="B56" s="316" t="s">
        <v>80</v>
      </c>
      <c r="C56" s="316"/>
      <c r="D56" s="316"/>
      <c r="E56" s="316"/>
      <c r="F56" s="316"/>
      <c r="G56" s="316"/>
      <c r="H56" s="316"/>
      <c r="I56" s="177">
        <f>'Year 1'!I56+'Year 2'!I56+'Year 3'!I56+'Year 4'!I56+'Year 5'!I56</f>
        <v>0</v>
      </c>
      <c r="J56" s="235">
        <f>'Year 1'!J56+'Year 2'!J56+'Year 3'!J56+'Year 4'!J56+'Year 5'!J56</f>
        <v>0</v>
      </c>
    </row>
    <row r="57" spans="1:19" ht="12" customHeight="1" thickBot="1" x14ac:dyDescent="0.2">
      <c r="A57" s="22"/>
      <c r="B57" s="317" t="s">
        <v>11</v>
      </c>
      <c r="C57" s="317"/>
      <c r="D57" s="317"/>
      <c r="E57" s="317"/>
      <c r="F57" s="317"/>
      <c r="G57" s="317"/>
      <c r="H57" s="317"/>
      <c r="I57" s="113">
        <f>'Year 1'!I57+'Year 2'!I57+'Year 3'!I57+'Year 4'!I57+'Year 5'!I57</f>
        <v>0</v>
      </c>
      <c r="J57" s="228">
        <f>'Year 1'!J57+'Year 2'!J57+'Year 3'!J57+'Year 4'!J57+'Year 5'!J57</f>
        <v>0</v>
      </c>
    </row>
    <row r="58" spans="1:19" ht="12" customHeight="1" thickBot="1" x14ac:dyDescent="0.2">
      <c r="A58" s="296" t="s">
        <v>17</v>
      </c>
      <c r="B58" s="297"/>
      <c r="C58" s="297"/>
      <c r="D58" s="297"/>
      <c r="E58" s="297"/>
      <c r="F58" s="297"/>
      <c r="G58" s="297"/>
      <c r="H58" s="315"/>
      <c r="I58" s="183">
        <f>'Year 1'!I58+'Year 2'!I58+'Year 3'!I58+'Year 4'!I58+'Year 5'!I58</f>
        <v>0</v>
      </c>
      <c r="J58" s="206">
        <f>'Year 1'!J58+'Year 2'!J58+'Year 3'!J58+'Year 4'!J58+'Year 5'!J58</f>
        <v>0</v>
      </c>
    </row>
    <row r="59" spans="1:19" ht="12" customHeight="1" thickBot="1" x14ac:dyDescent="0.2">
      <c r="A59" s="375" t="s">
        <v>12</v>
      </c>
      <c r="B59" s="376"/>
      <c r="C59" s="376"/>
      <c r="D59" s="376"/>
      <c r="E59" s="376"/>
      <c r="F59" s="376"/>
      <c r="G59" s="376"/>
      <c r="H59" s="376"/>
      <c r="I59" s="215">
        <f>'Year 1'!I59+'Year 2'!I59+'Year 3'!I59+'Year 4'!I59+'Year 5'!I59</f>
        <v>0</v>
      </c>
      <c r="J59" s="236">
        <f>'Year 1'!J59+'Year 2'!J59+'Year 3'!J59+'Year 4'!J59+'Year 5'!J59</f>
        <v>0</v>
      </c>
    </row>
    <row r="60" spans="1:19" ht="20.25" customHeight="1" x14ac:dyDescent="0.15">
      <c r="A60" s="321" t="s">
        <v>71</v>
      </c>
      <c r="B60" s="322"/>
      <c r="C60" s="323"/>
      <c r="D60" s="164"/>
      <c r="E60" s="165" t="s">
        <v>1</v>
      </c>
      <c r="F60" s="166" t="s">
        <v>39</v>
      </c>
      <c r="G60" s="167" t="s">
        <v>2</v>
      </c>
      <c r="H60" s="172"/>
      <c r="I60" s="175"/>
      <c r="J60" s="237"/>
    </row>
    <row r="61" spans="1:19" ht="12" customHeight="1" x14ac:dyDescent="0.15">
      <c r="A61" s="324"/>
      <c r="B61" s="325"/>
      <c r="C61" s="326"/>
      <c r="D61" s="168" t="s">
        <v>64</v>
      </c>
      <c r="E61" s="106">
        <f>'Year 2'!E61</f>
        <v>0.48</v>
      </c>
      <c r="F61" s="171">
        <f>'Year 1'!F61+'Year 2'!F61+'Year 3'!F61+'Year 4'!F61+'Year 5'!F61</f>
        <v>0</v>
      </c>
      <c r="G61" s="171">
        <f>'Year 1'!G61+'Year 2'!G61+'Year 3'!G61+'Year 4'!G61+'Year 5'!G61</f>
        <v>0</v>
      </c>
      <c r="H61" s="174"/>
      <c r="I61" s="176"/>
      <c r="J61" s="238"/>
    </row>
    <row r="62" spans="1:19" ht="12" customHeight="1" thickBot="1" x14ac:dyDescent="0.2">
      <c r="A62" s="312" t="s">
        <v>62</v>
      </c>
      <c r="B62" s="313"/>
      <c r="C62" s="314"/>
      <c r="D62" s="221" t="s">
        <v>90</v>
      </c>
      <c r="E62" s="258">
        <f>'Year 1'!E62</f>
        <v>0.48</v>
      </c>
      <c r="F62" s="171">
        <f>'Year 1'!F62+'Year 2'!F62+'Year 3'!F62+'Year 4'!F62+'Year 5'!F62</f>
        <v>0</v>
      </c>
      <c r="G62" s="171">
        <f>'Year 1'!G62+'Year 2'!G62+'Year 3'!G62+'Year 4'!G62+'Year 5'!G62</f>
        <v>0</v>
      </c>
      <c r="H62" s="174"/>
      <c r="I62" s="226">
        <f>'Year 1'!I62+'Year 2'!I62+'Year 3'!I62+'Year 4'!I62+'Year 5'!I62</f>
        <v>0</v>
      </c>
      <c r="J62" s="239">
        <f>'Year 1'!J62+'Year 2'!J62+'Year 3'!J62+'Year 4'!J62+'Year 5'!J62</f>
        <v>0</v>
      </c>
      <c r="K62" s="118"/>
    </row>
    <row r="63" spans="1:19" ht="12" customHeight="1" thickBot="1" x14ac:dyDescent="0.2">
      <c r="A63" s="310" t="s">
        <v>63</v>
      </c>
      <c r="B63" s="311"/>
      <c r="C63" s="311"/>
      <c r="D63" s="311"/>
      <c r="E63" s="311"/>
      <c r="F63" s="311"/>
      <c r="G63" s="311"/>
      <c r="H63" s="311"/>
      <c r="I63" s="215">
        <f>'Year 1'!I63+'Year 2'!I63+'Year 3'!I63+'Year 4'!I63+'Year 5'!I63</f>
        <v>0</v>
      </c>
      <c r="J63" s="236">
        <f>'Year 1'!J63+'Year 2'!J63+'Year 3'!J63+'Year 4'!J63+'Year 5'!J63</f>
        <v>0</v>
      </c>
      <c r="K63" s="118"/>
    </row>
    <row r="64" spans="1:19" x14ac:dyDescent="0.15">
      <c r="A64" s="357" t="s">
        <v>76</v>
      </c>
      <c r="B64" s="358"/>
      <c r="C64" s="358"/>
      <c r="D64" s="358"/>
      <c r="E64" s="358"/>
      <c r="F64" s="358"/>
      <c r="G64" s="358"/>
      <c r="H64" s="358"/>
      <c r="I64" s="163"/>
      <c r="J64" s="163"/>
      <c r="K64" s="118"/>
    </row>
  </sheetData>
  <sheetProtection sheet="1" objects="1" scenarios="1"/>
  <mergeCells count="55">
    <mergeCell ref="A27:C27"/>
    <mergeCell ref="A30:H31"/>
    <mergeCell ref="A37:H37"/>
    <mergeCell ref="A29:C29"/>
    <mergeCell ref="A59:H59"/>
    <mergeCell ref="A60:C61"/>
    <mergeCell ref="A62:C62"/>
    <mergeCell ref="A63:H63"/>
    <mergeCell ref="A42:H42"/>
    <mergeCell ref="A43:H43"/>
    <mergeCell ref="A51:H51"/>
    <mergeCell ref="B52:H52"/>
    <mergeCell ref="E45:H45"/>
    <mergeCell ref="E46:H46"/>
    <mergeCell ref="E47:H47"/>
    <mergeCell ref="E48:H48"/>
    <mergeCell ref="A50:C50"/>
    <mergeCell ref="I3:I4"/>
    <mergeCell ref="B4:C4"/>
    <mergeCell ref="B9:C9"/>
    <mergeCell ref="B10:C10"/>
    <mergeCell ref="B7:C7"/>
    <mergeCell ref="B8:C8"/>
    <mergeCell ref="B39:H39"/>
    <mergeCell ref="B40:H40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A28:H28"/>
    <mergeCell ref="J3:J4"/>
    <mergeCell ref="A64:H64"/>
    <mergeCell ref="A36:H36"/>
    <mergeCell ref="A58:H58"/>
    <mergeCell ref="B53:H53"/>
    <mergeCell ref="B54:H54"/>
    <mergeCell ref="B55:H55"/>
    <mergeCell ref="B56:H56"/>
    <mergeCell ref="B41:H41"/>
    <mergeCell ref="I30:I31"/>
    <mergeCell ref="B34:H34"/>
    <mergeCell ref="B57:H57"/>
    <mergeCell ref="B35:H35"/>
    <mergeCell ref="A32:H32"/>
    <mergeCell ref="A33:H33"/>
    <mergeCell ref="E44:H44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2022-09-19T19:26:20Z</dcterms:modified>
</cp:coreProperties>
</file>