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z_ORSP\02_Resources\01_ORSP\01_Templates and Forms\01_Budget Templates\FY25_working\"/>
    </mc:Choice>
  </mc:AlternateContent>
  <xr:revisionPtr revIDLastSave="0" documentId="13_ncr:1_{D74AE569-07AD-45CD-A98F-B67145E4F6CF}" xr6:coauthVersionLast="47" xr6:coauthVersionMax="47" xr10:uidLastSave="{00000000-0000-0000-0000-000000000000}"/>
  <bookViews>
    <workbookView xWindow="22932" yWindow="-108" windowWidth="23256" windowHeight="12576" firstSheet="1" activeTab="1" xr2:uid="{00000000-000D-0000-FFFF-FFFF00000000}"/>
  </bookViews>
  <sheets>
    <sheet name="Budget Notes" sheetId="8" state="hidden" r:id="rId1"/>
    <sheet name="Year 1" sheetId="1" r:id="rId2"/>
    <sheet name="Year 2" sheetId="9" r:id="rId3"/>
    <sheet name="Year 3" sheetId="3" r:id="rId4"/>
    <sheet name="Year 4" sheetId="4" r:id="rId5"/>
    <sheet name="Year 5" sheetId="5" r:id="rId6"/>
    <sheet name="Composite" sheetId="6" r:id="rId7"/>
  </sheets>
  <definedNames>
    <definedName name="_xlnm._FilterDatabase" localSheetId="6" hidden="1">Composite!$A$1:$I$61</definedName>
    <definedName name="_xlnm._FilterDatabase" localSheetId="5" hidden="1">'Year 5'!$A$1:$I$61</definedName>
    <definedName name="_xlnm.Print_Area" localSheetId="6">Composite!$A$1:$I$66</definedName>
    <definedName name="_xlnm.Print_Area" localSheetId="1">'Year 1'!$A$1:$I$66</definedName>
    <definedName name="_xlnm.Print_Area" localSheetId="2">'Year 2'!$A$1:$I$66</definedName>
    <definedName name="_xlnm.Print_Area" localSheetId="3">'Year 3'!$A$1:$I$66</definedName>
    <definedName name="_xlnm.Print_Area" localSheetId="4">'Year 4'!$A$1:$I$66</definedName>
    <definedName name="_xlnm.Print_Area" localSheetId="5">'Year 5'!$A$1:$I$66</definedName>
  </definedName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6" l="1"/>
  <c r="I35" i="6"/>
  <c r="I29" i="6"/>
  <c r="I30" i="6"/>
  <c r="I16" i="6"/>
  <c r="I30" i="3"/>
  <c r="I28" i="3"/>
  <c r="I29" i="3"/>
  <c r="I30" i="9"/>
  <c r="I28" i="9"/>
  <c r="I30" i="4"/>
  <c r="I30" i="5"/>
  <c r="I30" i="1"/>
  <c r="I29" i="9"/>
  <c r="I29" i="4"/>
  <c r="I29" i="5"/>
  <c r="I29" i="1"/>
  <c r="I28" i="4"/>
  <c r="I28" i="5"/>
  <c r="I28" i="1"/>
  <c r="E20" i="1"/>
  <c r="D20" i="9"/>
  <c r="D20" i="3"/>
  <c r="D20" i="4"/>
  <c r="D20" i="5"/>
  <c r="E19" i="1"/>
  <c r="D19" i="9"/>
  <c r="D19" i="3"/>
  <c r="D19" i="4"/>
  <c r="D19" i="5"/>
  <c r="E13" i="1"/>
  <c r="D13" i="9"/>
  <c r="D13" i="3"/>
  <c r="D13" i="4"/>
  <c r="D13" i="5"/>
  <c r="E14" i="1"/>
  <c r="D14" i="9"/>
  <c r="D14" i="3"/>
  <c r="D14" i="4"/>
  <c r="D14" i="5"/>
  <c r="E15" i="1"/>
  <c r="D15" i="9"/>
  <c r="D15" i="3"/>
  <c r="D15" i="4"/>
  <c r="D15" i="5"/>
  <c r="E12" i="1"/>
  <c r="D12" i="9"/>
  <c r="D12" i="3"/>
  <c r="D12" i="4"/>
  <c r="D12" i="5"/>
  <c r="E6" i="1"/>
  <c r="D6" i="9"/>
  <c r="D6" i="3"/>
  <c r="D6" i="4"/>
  <c r="D6" i="5"/>
  <c r="E7" i="1"/>
  <c r="D7" i="9"/>
  <c r="D7" i="3"/>
  <c r="D7" i="4"/>
  <c r="D7" i="5"/>
  <c r="E8" i="1"/>
  <c r="D8" i="9"/>
  <c r="D8" i="3"/>
  <c r="D8" i="4"/>
  <c r="D8" i="5"/>
  <c r="E9" i="1"/>
  <c r="D9" i="9"/>
  <c r="D9" i="3"/>
  <c r="D9" i="4"/>
  <c r="D9" i="5"/>
  <c r="E10" i="1"/>
  <c r="D10" i="9"/>
  <c r="D10" i="3"/>
  <c r="D10" i="4"/>
  <c r="D10" i="5"/>
  <c r="E5" i="1"/>
  <c r="D5" i="9"/>
  <c r="D5" i="3"/>
  <c r="D5" i="4"/>
  <c r="D5" i="5"/>
  <c r="E12" i="9"/>
  <c r="L60" i="1"/>
  <c r="L59" i="9"/>
  <c r="I5" i="1"/>
  <c r="I2" i="1"/>
  <c r="F2" i="9"/>
  <c r="I2" i="9"/>
  <c r="F2" i="3"/>
  <c r="I2" i="3"/>
  <c r="F2" i="4"/>
  <c r="I2" i="4"/>
  <c r="F2" i="5"/>
  <c r="I2" i="5"/>
  <c r="A29" i="9"/>
  <c r="A29" i="3"/>
  <c r="A29" i="4"/>
  <c r="A29" i="5"/>
  <c r="I2" i="6"/>
  <c r="F2" i="6"/>
  <c r="I35" i="1"/>
  <c r="I33" i="6"/>
  <c r="I34" i="6"/>
  <c r="I32" i="6"/>
  <c r="I35" i="9"/>
  <c r="I35" i="3"/>
  <c r="I35" i="4"/>
  <c r="I35" i="5"/>
  <c r="K60" i="1"/>
  <c r="K59" i="9"/>
  <c r="K60" i="9"/>
  <c r="K59" i="3"/>
  <c r="K60" i="3"/>
  <c r="K59" i="4"/>
  <c r="K60" i="4"/>
  <c r="K59" i="5"/>
  <c r="L60" i="9"/>
  <c r="L59" i="3"/>
  <c r="L60" i="3"/>
  <c r="L59" i="4"/>
  <c r="L60" i="4"/>
  <c r="L59" i="5"/>
  <c r="L60" i="5"/>
  <c r="K60" i="5"/>
  <c r="E64" i="6"/>
  <c r="E64" i="9"/>
  <c r="E5" i="9"/>
  <c r="I5" i="9"/>
  <c r="E6" i="9"/>
  <c r="I6" i="9"/>
  <c r="E7" i="9"/>
  <c r="I7" i="9"/>
  <c r="E8" i="9"/>
  <c r="I8" i="9"/>
  <c r="E9" i="9"/>
  <c r="I9" i="9"/>
  <c r="E10" i="9"/>
  <c r="I10" i="9"/>
  <c r="I12" i="9"/>
  <c r="E13" i="9"/>
  <c r="I13" i="9"/>
  <c r="E14" i="9"/>
  <c r="I14" i="9"/>
  <c r="E15" i="9"/>
  <c r="I15" i="9"/>
  <c r="I16" i="9"/>
  <c r="E18" i="9"/>
  <c r="I18" i="9"/>
  <c r="E19" i="9"/>
  <c r="I19" i="9"/>
  <c r="E20" i="9"/>
  <c r="I20" i="9"/>
  <c r="I25" i="9"/>
  <c r="E5" i="3"/>
  <c r="I5" i="3"/>
  <c r="E6" i="3"/>
  <c r="I6" i="3"/>
  <c r="E7" i="3"/>
  <c r="I7" i="3"/>
  <c r="E8" i="3"/>
  <c r="I8" i="3"/>
  <c r="E9" i="3"/>
  <c r="I9" i="3"/>
  <c r="E10" i="3"/>
  <c r="I10" i="3"/>
  <c r="E12" i="3"/>
  <c r="I12" i="3"/>
  <c r="E13" i="3"/>
  <c r="I13" i="3"/>
  <c r="E14" i="3"/>
  <c r="I14" i="3"/>
  <c r="E15" i="3"/>
  <c r="I15" i="3"/>
  <c r="I16" i="3"/>
  <c r="E18" i="3"/>
  <c r="I18" i="3"/>
  <c r="E19" i="3"/>
  <c r="I19" i="3"/>
  <c r="E20" i="3"/>
  <c r="I20" i="3"/>
  <c r="I25" i="3"/>
  <c r="E5" i="4"/>
  <c r="I5" i="4"/>
  <c r="E6" i="4"/>
  <c r="I6" i="4"/>
  <c r="E7" i="4"/>
  <c r="I7" i="4"/>
  <c r="E8" i="4"/>
  <c r="I8" i="4"/>
  <c r="E9" i="4"/>
  <c r="I9" i="4"/>
  <c r="E10" i="4"/>
  <c r="I10" i="4"/>
  <c r="E12" i="4"/>
  <c r="I12" i="4"/>
  <c r="E13" i="4"/>
  <c r="I13" i="4"/>
  <c r="E14" i="4"/>
  <c r="I14" i="4"/>
  <c r="E15" i="4"/>
  <c r="I15" i="4"/>
  <c r="I16" i="4"/>
  <c r="E18" i="4"/>
  <c r="I18" i="4"/>
  <c r="E19" i="4"/>
  <c r="I19" i="4"/>
  <c r="E20" i="4"/>
  <c r="I20" i="4"/>
  <c r="I25" i="4"/>
  <c r="E5" i="5"/>
  <c r="I5" i="5"/>
  <c r="E6" i="5"/>
  <c r="I6" i="5"/>
  <c r="E7" i="5"/>
  <c r="I7" i="5"/>
  <c r="E8" i="5"/>
  <c r="I8" i="5"/>
  <c r="E9" i="5"/>
  <c r="I9" i="5"/>
  <c r="E10" i="5"/>
  <c r="I10" i="5"/>
  <c r="E12" i="5"/>
  <c r="I12" i="5"/>
  <c r="E13" i="5"/>
  <c r="I13" i="5"/>
  <c r="E14" i="5"/>
  <c r="I14" i="5"/>
  <c r="E15" i="5"/>
  <c r="I15" i="5"/>
  <c r="I16" i="5"/>
  <c r="E18" i="5"/>
  <c r="I18" i="5"/>
  <c r="E19" i="5"/>
  <c r="I19" i="5"/>
  <c r="E20" i="5"/>
  <c r="I20" i="5"/>
  <c r="I25" i="5"/>
  <c r="I6" i="1"/>
  <c r="I7" i="1"/>
  <c r="I8" i="1"/>
  <c r="I9" i="1"/>
  <c r="I10" i="1"/>
  <c r="I12" i="1"/>
  <c r="I13" i="1"/>
  <c r="I14" i="1"/>
  <c r="I15" i="1"/>
  <c r="I16" i="1"/>
  <c r="E18" i="1"/>
  <c r="I18" i="1"/>
  <c r="I19" i="1"/>
  <c r="I20" i="1"/>
  <c r="I25" i="1"/>
  <c r="I19" i="6"/>
  <c r="B19" i="6"/>
  <c r="E64" i="4"/>
  <c r="E64" i="5"/>
  <c r="E64" i="3"/>
  <c r="I41" i="9"/>
  <c r="I45" i="9"/>
  <c r="I41" i="3"/>
  <c r="I45" i="3"/>
  <c r="I41" i="4"/>
  <c r="I45" i="4"/>
  <c r="I41" i="5"/>
  <c r="I45" i="5"/>
  <c r="I39" i="1"/>
  <c r="I39" i="9"/>
  <c r="I39" i="3"/>
  <c r="I39" i="4"/>
  <c r="I39" i="5"/>
  <c r="I39" i="6"/>
  <c r="I41" i="1"/>
  <c r="I45" i="1"/>
  <c r="E48" i="6"/>
  <c r="E49" i="6"/>
  <c r="E50" i="6"/>
  <c r="E51" i="6"/>
  <c r="E47" i="6"/>
  <c r="C48" i="9"/>
  <c r="C48" i="3"/>
  <c r="C48" i="4"/>
  <c r="C49" i="9"/>
  <c r="C49" i="3"/>
  <c r="C49" i="4"/>
  <c r="C50" i="9"/>
  <c r="C50" i="3"/>
  <c r="C50" i="4"/>
  <c r="C51" i="9"/>
  <c r="C51" i="3"/>
  <c r="C51" i="4"/>
  <c r="C47" i="9"/>
  <c r="C47" i="3"/>
  <c r="C47" i="4"/>
  <c r="I51" i="1"/>
  <c r="I51" i="9"/>
  <c r="I51" i="3"/>
  <c r="I51" i="4"/>
  <c r="I51" i="5"/>
  <c r="C51" i="6"/>
  <c r="C51" i="5"/>
  <c r="C50" i="5"/>
  <c r="C50" i="6"/>
  <c r="C49" i="6"/>
  <c r="C49" i="5"/>
  <c r="C48" i="6"/>
  <c r="C48" i="5"/>
  <c r="C47" i="6"/>
  <c r="C47" i="5"/>
  <c r="I48" i="1"/>
  <c r="I48" i="9"/>
  <c r="I48" i="3"/>
  <c r="I49" i="1"/>
  <c r="I49" i="9"/>
  <c r="I49" i="3"/>
  <c r="I50" i="1"/>
  <c r="I50" i="9"/>
  <c r="I50" i="3"/>
  <c r="I47" i="1"/>
  <c r="I49" i="5"/>
  <c r="I49" i="4"/>
  <c r="I48" i="5"/>
  <c r="I48" i="4"/>
  <c r="I50" i="5"/>
  <c r="I50" i="4"/>
  <c r="I47" i="9"/>
  <c r="I52" i="1"/>
  <c r="I52" i="9"/>
  <c r="I47" i="3"/>
  <c r="I47" i="4"/>
  <c r="I52" i="3"/>
  <c r="I47" i="5"/>
  <c r="I52" i="5"/>
  <c r="I52" i="4"/>
  <c r="I47" i="6"/>
  <c r="I21" i="9"/>
  <c r="I22" i="9"/>
  <c r="I23" i="9"/>
  <c r="I24" i="9"/>
  <c r="I26" i="9"/>
  <c r="I27" i="9"/>
  <c r="I21" i="3"/>
  <c r="I22" i="3"/>
  <c r="I23" i="3"/>
  <c r="I24" i="3"/>
  <c r="I26" i="3"/>
  <c r="I27" i="3"/>
  <c r="I21" i="4"/>
  <c r="I22" i="4"/>
  <c r="I23" i="4"/>
  <c r="I24" i="4"/>
  <c r="I26" i="4"/>
  <c r="I27" i="4"/>
  <c r="I21" i="5"/>
  <c r="I22" i="5"/>
  <c r="I23" i="5"/>
  <c r="I24" i="5"/>
  <c r="I26" i="5"/>
  <c r="I27" i="5"/>
  <c r="I61" i="9"/>
  <c r="I61" i="3"/>
  <c r="I61" i="4"/>
  <c r="I61" i="5"/>
  <c r="I61" i="1"/>
  <c r="I61" i="6"/>
  <c r="I53" i="9"/>
  <c r="I53" i="3"/>
  <c r="I53" i="4"/>
  <c r="I53" i="5"/>
  <c r="I53" i="1"/>
  <c r="I52" i="6"/>
  <c r="I42" i="6"/>
  <c r="I43" i="6"/>
  <c r="I44" i="6"/>
  <c r="I53" i="6"/>
  <c r="I41" i="6"/>
  <c r="I45" i="6"/>
  <c r="I67" i="9"/>
  <c r="I67" i="3"/>
  <c r="I67" i="4"/>
  <c r="I67" i="5"/>
  <c r="B5" i="9"/>
  <c r="B5" i="4"/>
  <c r="A1" i="9"/>
  <c r="A1" i="6"/>
  <c r="A1" i="5"/>
  <c r="A1" i="4"/>
  <c r="A1" i="3"/>
  <c r="A2" i="9"/>
  <c r="A2" i="6"/>
  <c r="A2" i="5"/>
  <c r="A2" i="4"/>
  <c r="A2" i="3"/>
  <c r="I56" i="6"/>
  <c r="I57" i="6"/>
  <c r="I58" i="6"/>
  <c r="I59" i="6"/>
  <c r="I60" i="6"/>
  <c r="I55" i="6"/>
  <c r="B20" i="6"/>
  <c r="B21" i="6"/>
  <c r="B22" i="6"/>
  <c r="B23" i="6"/>
  <c r="B24" i="6"/>
  <c r="B25" i="6"/>
  <c r="B26" i="6"/>
  <c r="B18" i="6"/>
  <c r="I48" i="6"/>
  <c r="I49" i="6"/>
  <c r="I50" i="6"/>
  <c r="I51" i="6"/>
  <c r="I38" i="6"/>
  <c r="I37" i="6"/>
  <c r="B6" i="9"/>
  <c r="B7" i="9"/>
  <c r="B8" i="9"/>
  <c r="B9" i="9"/>
  <c r="B10" i="9"/>
  <c r="B15" i="9"/>
  <c r="B14" i="9"/>
  <c r="B13" i="9"/>
  <c r="B12" i="9"/>
  <c r="I21" i="1"/>
  <c r="I22" i="1"/>
  <c r="I23" i="1"/>
  <c r="I24" i="1"/>
  <c r="I26" i="1"/>
  <c r="I27" i="1"/>
  <c r="I27" i="6"/>
  <c r="I24" i="6"/>
  <c r="I22" i="6"/>
  <c r="B10" i="6"/>
  <c r="B9" i="6"/>
  <c r="B12" i="3"/>
  <c r="B10" i="5"/>
  <c r="B9" i="5"/>
  <c r="B8" i="5"/>
  <c r="B7" i="5"/>
  <c r="B6" i="5"/>
  <c r="B5" i="5"/>
  <c r="B10" i="4"/>
  <c r="B9" i="4"/>
  <c r="B8" i="4"/>
  <c r="B7" i="4"/>
  <c r="B6" i="4"/>
  <c r="B10" i="3"/>
  <c r="B9" i="3"/>
  <c r="B8" i="3"/>
  <c r="B7" i="3"/>
  <c r="B6" i="3"/>
  <c r="B5" i="3"/>
  <c r="E5" i="6"/>
  <c r="E6" i="6"/>
  <c r="E7" i="6"/>
  <c r="E8" i="6"/>
  <c r="E9" i="6"/>
  <c r="E10" i="6"/>
  <c r="E13" i="6"/>
  <c r="E14" i="6"/>
  <c r="E15" i="6"/>
  <c r="B15" i="6"/>
  <c r="B14" i="6"/>
  <c r="B13" i="6"/>
  <c r="E12" i="6"/>
  <c r="B12" i="6"/>
  <c r="B8" i="6"/>
  <c r="B7" i="6"/>
  <c r="B6" i="6"/>
  <c r="B5" i="6"/>
  <c r="B15" i="5"/>
  <c r="B14" i="5"/>
  <c r="B13" i="5"/>
  <c r="B12" i="5"/>
  <c r="B15" i="4"/>
  <c r="B14" i="4"/>
  <c r="B13" i="4"/>
  <c r="B12" i="4"/>
  <c r="B15" i="3"/>
  <c r="B14" i="3"/>
  <c r="B13" i="3"/>
  <c r="I25" i="6"/>
  <c r="I23" i="6"/>
  <c r="I26" i="6"/>
  <c r="I18" i="6"/>
  <c r="I20" i="6"/>
  <c r="I6" i="6"/>
  <c r="I12" i="6"/>
  <c r="I15" i="6"/>
  <c r="I10" i="6"/>
  <c r="I14" i="6"/>
  <c r="I9" i="6"/>
  <c r="I8" i="6"/>
  <c r="I7" i="6"/>
  <c r="I13" i="6"/>
  <c r="I21" i="6"/>
  <c r="I62" i="3"/>
  <c r="F64" i="3"/>
  <c r="G64" i="3"/>
  <c r="I65" i="3"/>
  <c r="I66" i="3"/>
  <c r="I62" i="4"/>
  <c r="I62" i="1"/>
  <c r="I62" i="5"/>
  <c r="F64" i="4"/>
  <c r="G64" i="4"/>
  <c r="I65" i="4"/>
  <c r="I66" i="4"/>
  <c r="F64" i="5"/>
  <c r="G64" i="5"/>
  <c r="I65" i="5"/>
  <c r="I66" i="5"/>
  <c r="F64" i="1"/>
  <c r="I5" i="6"/>
  <c r="G64" i="1"/>
  <c r="I62" i="9"/>
  <c r="F64" i="9"/>
  <c r="I62" i="6"/>
  <c r="I65" i="1"/>
  <c r="I66" i="1"/>
  <c r="G64" i="9"/>
  <c r="F64" i="6"/>
  <c r="I65" i="9"/>
  <c r="G64" i="6"/>
  <c r="I66" i="9"/>
  <c r="I66" i="6"/>
  <c r="I65" i="6"/>
</calcChain>
</file>

<file path=xl/sharedStrings.xml><?xml version="1.0" encoding="utf-8"?>
<sst xmlns="http://schemas.openxmlformats.org/spreadsheetml/2006/main" count="607" uniqueCount="106">
  <si>
    <t>TOTAL PERMANENT EQUIPMENT</t>
  </si>
  <si>
    <t>Rate</t>
  </si>
  <si>
    <t>Total</t>
  </si>
  <si>
    <t>)  UNDERGRADUATE STUDENTS</t>
  </si>
  <si>
    <t>)  OTHER PROFESSIONALS (TECHNICIAN, PROGRAMMER, ETC.)</t>
  </si>
  <si>
    <t>Salary</t>
  </si>
  <si>
    <t>Monthly</t>
  </si>
  <si>
    <t>(</t>
  </si>
  <si>
    <t>PARTICIPANT SUPPORT COSTS</t>
  </si>
  <si>
    <t>TRAVEL</t>
  </si>
  <si>
    <t>SUBSISTENCE</t>
  </si>
  <si>
    <t>OTHER</t>
  </si>
  <si>
    <t>TOTAL DIRECT COSTS</t>
  </si>
  <si>
    <t>MATERIALS AND SUPPLIES</t>
  </si>
  <si>
    <t>PUBLICATIONS COSTS/DOCUMENTATION/DISSEMINATION</t>
  </si>
  <si>
    <t>CONSULTANT SERVICES</t>
  </si>
  <si>
    <t>COMPUTER (ADPE) SERVICES</t>
  </si>
  <si>
    <t>TOTAL OTHER DIRECT COSTS</t>
  </si>
  <si>
    <t>TOTAL SENIOR PERSONNEL</t>
  </si>
  <si>
    <t>1)</t>
  </si>
  <si>
    <t>2)</t>
  </si>
  <si>
    <t>3)</t>
  </si>
  <si>
    <t>4)</t>
  </si>
  <si>
    <t>5)</t>
  </si>
  <si>
    <t>SENIOR PERSONNEL</t>
  </si>
  <si>
    <t>EFFORT</t>
  </si>
  <si>
    <t>Funds Requested</t>
  </si>
  <si>
    <t>TOTAL PARTICIPANT SUPPORT COSTS</t>
  </si>
  <si>
    <t>6)</t>
  </si>
  <si>
    <t>TOTAL SUBCONTRACTS/SUBAWARDS</t>
  </si>
  <si>
    <t>SUBAWARDS/SUBCONTRACTS</t>
  </si>
  <si>
    <t>Year 1</t>
  </si>
  <si>
    <t>12 Month Employees</t>
  </si>
  <si>
    <t>9 Month Employees</t>
  </si>
  <si>
    <t xml:space="preserve">3) </t>
  </si>
  <si>
    <t>SMR Months</t>
  </si>
  <si>
    <t>CAL Months</t>
  </si>
  <si>
    <t>ACAD  Months</t>
  </si>
  <si>
    <t>Subcontract amounts over the first $25,000 of each subcontract</t>
  </si>
  <si>
    <t>Base (MTDC)</t>
  </si>
  <si>
    <t>Year 2</t>
  </si>
  <si>
    <t xml:space="preserve">1)  </t>
  </si>
  <si>
    <t xml:space="preserve">2) </t>
  </si>
  <si>
    <t>Year 3</t>
  </si>
  <si>
    <t>Year 4</t>
  </si>
  <si>
    <t>Year 5</t>
  </si>
  <si>
    <t>Composite</t>
  </si>
  <si>
    <t>Office of Research and Sponsored Programs</t>
  </si>
  <si>
    <t>n</t>
  </si>
  <si>
    <t>)  SECRETARIAL - CLERICAL (If charged directly)</t>
  </si>
  <si>
    <t xml:space="preserve">)  OTHER </t>
  </si>
  <si>
    <t>UL Lafayette</t>
  </si>
  <si>
    <t>This worksheet is designed as a tool to assist UL Lafayette researchers in developing budgets for externally sponsored research projects.  Individuals utilizing this worksheet should be aware of the following:</t>
  </si>
  <si>
    <t>The Composite budget will be calculated automatically as the information for each individual budget year is inputted into the corresponding worksheet.</t>
  </si>
  <si>
    <t xml:space="preserve">In the Senior Personnel section, the user should input the current salary in the worksheet for Year 1 for each individual in either the section for 9 month or 12 month employees (depending on each individual's status).  The monthly rate will be calculated automatically.  </t>
  </si>
  <si>
    <t xml:space="preserve">The spreadsheet will automatically calculate a 4% increase per year beginning in Year 2 for each individual in the senior personnel section.  </t>
  </si>
  <si>
    <t>This budget worksheet can accommodate a budget for a project up to 5 years in length.  For a project less than 5 years in length, simply complete the budget worksheets for the appropriate number of years and leave the remaining  worksheets blank.  Example:  For a three year project, complete worksheets for Year 1, Year 2, Year 3.  Do not input information into the worksheets for Year 4 &amp; Year 5.   If you attempt to delete the worksheets that are unused, the composite worksheet will display errors and will not calculate correctly.</t>
  </si>
  <si>
    <t>Budget Template: 26% MTDC</t>
  </si>
  <si>
    <r>
      <t xml:space="preserve">OTHER PERSONNEL </t>
    </r>
    <r>
      <rPr>
        <i/>
        <sz val="7"/>
        <rFont val="Arial"/>
        <family val="2"/>
      </rPr>
      <t>(SHOW QUANTITY IN PARENTHESES)</t>
    </r>
  </si>
  <si>
    <t>CAL       
%</t>
  </si>
  <si>
    <t>ACAD  
%</t>
  </si>
  <si>
    <t>FRINGE BENEFITS</t>
  </si>
  <si>
    <t xml:space="preserve">TOTAL FACILITIES &amp; ADMINISTRATIVE (F&amp;A) COSTS </t>
  </si>
  <si>
    <t xml:space="preserve">TOTAL DIRECT AND F&amp;A COSTS </t>
  </si>
  <si>
    <t>F&amp;A Cost</t>
  </si>
  <si>
    <r>
      <t>DOMESTIC (</t>
    </r>
    <r>
      <rPr>
        <sz val="5"/>
        <rFont val="Arial"/>
        <family val="2"/>
      </rPr>
      <t>The 50 United States, District of Columbia, Puerto Rico, the US Virgin Islands, American Samoa, Guam and Saipan.)</t>
    </r>
  </si>
  <si>
    <r>
      <t xml:space="preserve">FOREIGN </t>
    </r>
    <r>
      <rPr>
        <sz val="5"/>
        <rFont val="Arial"/>
        <family val="2"/>
      </rPr>
      <t xml:space="preserve">(All travel to destinations </t>
    </r>
    <r>
      <rPr>
        <b/>
        <sz val="5"/>
        <rFont val="Arial"/>
        <family val="2"/>
      </rPr>
      <t>outside of</t>
    </r>
    <r>
      <rPr>
        <sz val="5"/>
        <rFont val="Arial"/>
        <family val="2"/>
      </rPr>
      <t xml:space="preserve"> the 50 United States, District of Columbia, Puerto Rico, the US Virgin Islands, American Samoa, Guam and Saipan.)</t>
    </r>
  </si>
  <si>
    <t xml:space="preserve">TUITION </t>
  </si>
  <si>
    <t xml:space="preserve">PRINCIPAL INVESTIGATOR:  </t>
  </si>
  <si>
    <r>
      <t>TRAVEL</t>
    </r>
    <r>
      <rPr>
        <sz val="7"/>
        <rFont val="Arial"/>
        <family val="2"/>
      </rPr>
      <t xml:space="preserve"> </t>
    </r>
    <r>
      <rPr>
        <i/>
        <sz val="7"/>
        <rFont val="Arial"/>
        <family val="2"/>
      </rPr>
      <t>(LIST ON BUDGET JUSTIFICATION PAGE)</t>
    </r>
  </si>
  <si>
    <r>
      <t xml:space="preserve">OTHER DIRECT COSTS </t>
    </r>
    <r>
      <rPr>
        <i/>
        <sz val="7"/>
        <rFont val="Arial"/>
        <family val="2"/>
      </rPr>
      <t>(ITEMIZE ON BUDGET JUSTIFICATION PAGE)</t>
    </r>
  </si>
  <si>
    <t>FACILITIES &amp; ADMINISTRATIVE (F&amp;A) COSTS</t>
  </si>
  <si>
    <t xml:space="preserve">SPONSOR: </t>
  </si>
  <si>
    <r>
      <t xml:space="preserve">FRINGE BENEFITS </t>
    </r>
    <r>
      <rPr>
        <i/>
        <sz val="7"/>
        <rFont val="Arial"/>
        <family val="2"/>
      </rPr>
      <t>for Sr. Personnel</t>
    </r>
  </si>
  <si>
    <t>TOTAL TRAVEL COSTS</t>
  </si>
  <si>
    <t>Note:  Permanent Equipment, Participant Support Costs, Subcontracts over $25,000, and Tuition are not included in the base for the indirect cost calculation.</t>
  </si>
  <si>
    <t xml:space="preserve">each x </t>
  </si>
  <si>
    <t>people</t>
  </si>
  <si>
    <t xml:space="preserve">    STIPENDS             </t>
  </si>
  <si>
    <t>TUITION</t>
  </si>
  <si>
    <t>Please contact your Pre-Award Specialist if formula changes need to be made.</t>
  </si>
  <si>
    <t>TOTAL OTHER PERSONNEL</t>
  </si>
  <si>
    <t>TOTAL PERSONNEL &amp; FRINGE BENEFITS</t>
  </si>
  <si>
    <t>#1:</t>
  </si>
  <si>
    <t>#2:</t>
  </si>
  <si>
    <t>#3:</t>
  </si>
  <si>
    <t>#4:</t>
  </si>
  <si>
    <t>#5:</t>
  </si>
  <si>
    <t>Total amount:</t>
  </si>
  <si>
    <t>)  POST DOCTORAL FELLOWS</t>
  </si>
  <si>
    <t>)  NON-FACULTY RESEARCHERS</t>
  </si>
  <si>
    <t>)  GRADUATE STUDENTS: Doctoral-level GRA</t>
  </si>
  <si>
    <t>)  GRADUATE STUDENTS: Masters-level GRA</t>
  </si>
  <si>
    <t>)  GRADUATE STUDENTS: Hourly Rate</t>
  </si>
  <si>
    <t>Fall</t>
  </si>
  <si>
    <t>Spring</t>
  </si>
  <si>
    <t xml:space="preserve">to </t>
  </si>
  <si>
    <r>
      <t>PERMANENT EQUIPMENT</t>
    </r>
    <r>
      <rPr>
        <sz val="7"/>
        <rFont val="Arial"/>
        <family val="2"/>
      </rPr>
      <t xml:space="preserve"> </t>
    </r>
    <r>
      <rPr>
        <i/>
        <sz val="7"/>
        <rFont val="Arial"/>
        <family val="2"/>
      </rPr>
      <t xml:space="preserve">(LIST ITEM AND DOLLAR AMOUNT FOR EACH ITEM EXCEEDING $5,000.00)   </t>
    </r>
    <r>
      <rPr>
        <sz val="7"/>
        <rFont val="Arial"/>
        <family val="2"/>
      </rPr>
      <t xml:space="preserve">                                                                                                                                           </t>
    </r>
  </si>
  <si>
    <t>* Each consecutive year includes an auto calculated 0.5% increase from the previous year.</t>
  </si>
  <si>
    <t>Project with start dates between July 1, 2025 and June 30, 2026</t>
  </si>
  <si>
    <t>* All projects that begin in the next fiscal year include an auto-calculated 5% increase from the current year.</t>
  </si>
  <si>
    <t>* Each consecutive year includes an auto-calculated 5% increase from the previous year.</t>
  </si>
  <si>
    <t>rev 8.19.24</t>
  </si>
  <si>
    <t>current</t>
  </si>
  <si>
    <t>5% incr</t>
  </si>
  <si>
    <t>TOTAL PERSONNEL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</si>
</sst>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* #,##0_);_(* \(#,##0\);_(* &quot;-&quot;??_);_(@_)"/>
    <numFmt numFmtId="167" formatCode="[$-409]mmmm\ d\,\ yyyy;@"/>
  </numFmts>
  <fonts count="24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7"/>
      <color indexed="22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i/>
      <sz val="7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Wingdings"/>
      <charset val="2"/>
    </font>
    <font>
      <i/>
      <sz val="6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8"/>
      <name val="Calibri"/>
      <family val="2"/>
      <scheme val="minor"/>
    </font>
    <font>
      <sz val="5"/>
      <name val="Arial"/>
      <family val="2"/>
    </font>
    <font>
      <b/>
      <sz val="5"/>
      <name val="Arial"/>
      <family val="2"/>
    </font>
    <font>
      <sz val="11"/>
      <color rgb="FFFF0000"/>
      <name val="Calibri"/>
      <family val="2"/>
    </font>
    <font>
      <sz val="7"/>
      <color rgb="FF0070C0"/>
      <name val="Arial"/>
      <family val="2"/>
    </font>
    <font>
      <sz val="7"/>
      <color rgb="FFFF0000"/>
      <name val="Arial"/>
      <family val="2"/>
    </font>
    <font>
      <b/>
      <i/>
      <sz val="7"/>
      <name val="Arial"/>
      <family val="2"/>
    </font>
    <font>
      <b/>
      <i/>
      <sz val="7"/>
      <color rgb="FF0070C0"/>
      <name val="Arial"/>
      <family val="2"/>
    </font>
    <font>
      <b/>
      <i/>
      <sz val="7"/>
      <color indexed="30"/>
      <name val="Arial"/>
      <family val="2"/>
    </font>
    <font>
      <sz val="6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1">
    <xf numFmtId="0" fontId="0" fillId="0" borderId="0" xfId="0"/>
    <xf numFmtId="0" fontId="2" fillId="0" borderId="1" xfId="0" applyFont="1" applyBorder="1" applyAlignment="1">
      <alignment horizontal="left" inden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2" fillId="0" borderId="2" xfId="0" applyFont="1" applyBorder="1"/>
    <xf numFmtId="0" fontId="2" fillId="0" borderId="4" xfId="0" applyFont="1" applyBorder="1"/>
    <xf numFmtId="0" fontId="4" fillId="0" borderId="1" xfId="0" applyFont="1" applyBorder="1"/>
    <xf numFmtId="3" fontId="2" fillId="0" borderId="1" xfId="0" applyNumberFormat="1" applyFont="1" applyBorder="1"/>
    <xf numFmtId="1" fontId="2" fillId="0" borderId="4" xfId="0" applyNumberFormat="1" applyFont="1" applyBorder="1" applyAlignment="1">
      <alignment horizontal="left" indent="1"/>
    </xf>
    <xf numFmtId="0" fontId="2" fillId="0" borderId="3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 indent="1"/>
    </xf>
    <xf numFmtId="0" fontId="2" fillId="0" borderId="7" xfId="0" applyFont="1" applyBorder="1"/>
    <xf numFmtId="0" fontId="2" fillId="0" borderId="6" xfId="0" applyFont="1" applyBorder="1"/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left" indent="1"/>
    </xf>
    <xf numFmtId="0" fontId="2" fillId="0" borderId="5" xfId="0" applyFont="1" applyBorder="1"/>
    <xf numFmtId="164" fontId="2" fillId="0" borderId="5" xfId="0" applyNumberFormat="1" applyFont="1" applyBorder="1" applyAlignment="1">
      <alignment horizontal="center"/>
    </xf>
    <xf numFmtId="0" fontId="2" fillId="0" borderId="10" xfId="0" applyFont="1" applyBorder="1"/>
    <xf numFmtId="3" fontId="2" fillId="2" borderId="14" xfId="0" applyNumberFormat="1" applyFont="1" applyFill="1" applyBorder="1" applyAlignment="1">
      <alignment horizontal="right"/>
    </xf>
    <xf numFmtId="3" fontId="2" fillId="2" borderId="14" xfId="0" applyNumberFormat="1" applyFont="1" applyFill="1" applyBorder="1" applyAlignment="1">
      <alignment horizontal="center"/>
    </xf>
    <xf numFmtId="3" fontId="2" fillId="2" borderId="14" xfId="0" applyNumberFormat="1" applyFont="1" applyFill="1" applyBorder="1"/>
    <xf numFmtId="3" fontId="3" fillId="2" borderId="15" xfId="0" applyNumberFormat="1" applyFont="1" applyFill="1" applyBorder="1" applyAlignment="1">
      <alignment horizontal="center"/>
    </xf>
    <xf numFmtId="3" fontId="3" fillId="2" borderId="16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165" fontId="2" fillId="0" borderId="19" xfId="1" applyNumberFormat="1" applyFont="1" applyBorder="1" applyAlignment="1">
      <alignment horizontal="left" indent="1"/>
    </xf>
    <xf numFmtId="0" fontId="2" fillId="0" borderId="4" xfId="0" applyFont="1" applyBorder="1" applyAlignment="1">
      <alignment horizontal="right" indent="1"/>
    </xf>
    <xf numFmtId="0" fontId="8" fillId="0" borderId="0" xfId="0" applyFont="1" applyAlignment="1">
      <alignment horizontal="center" vertical="center"/>
    </xf>
    <xf numFmtId="0" fontId="2" fillId="2" borderId="21" xfId="0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left" indent="1"/>
    </xf>
    <xf numFmtId="165" fontId="2" fillId="0" borderId="21" xfId="1" applyNumberFormat="1" applyFont="1" applyBorder="1"/>
    <xf numFmtId="0" fontId="2" fillId="0" borderId="22" xfId="0" applyFont="1" applyBorder="1" applyAlignment="1">
      <alignment horizontal="left"/>
    </xf>
    <xf numFmtId="0" fontId="2" fillId="2" borderId="23" xfId="0" applyFont="1" applyFill="1" applyBorder="1" applyAlignment="1">
      <alignment horizontal="left" indent="1"/>
    </xf>
    <xf numFmtId="0" fontId="2" fillId="2" borderId="24" xfId="0" applyFont="1" applyFill="1" applyBorder="1" applyAlignment="1">
      <alignment horizontal="left" indent="1"/>
    </xf>
    <xf numFmtId="0" fontId="2" fillId="2" borderId="25" xfId="0" applyFont="1" applyFill="1" applyBorder="1" applyAlignment="1">
      <alignment horizontal="left" indent="1"/>
    </xf>
    <xf numFmtId="0" fontId="2" fillId="0" borderId="2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2" borderId="26" xfId="0" applyFont="1" applyFill="1" applyBorder="1" applyAlignment="1">
      <alignment horizontal="left" indent="1"/>
    </xf>
    <xf numFmtId="165" fontId="2" fillId="2" borderId="24" xfId="1" applyNumberFormat="1" applyFont="1" applyFill="1" applyBorder="1" applyAlignment="1">
      <alignment horizontal="left" indent="1"/>
    </xf>
    <xf numFmtId="165" fontId="2" fillId="2" borderId="25" xfId="1" applyNumberFormat="1" applyFont="1" applyFill="1" applyBorder="1" applyAlignment="1">
      <alignment horizontal="left" indent="1"/>
    </xf>
    <xf numFmtId="0" fontId="2" fillId="2" borderId="9" xfId="0" applyFont="1" applyFill="1" applyBorder="1" applyAlignment="1">
      <alignment horizontal="left" indent="1"/>
    </xf>
    <xf numFmtId="165" fontId="2" fillId="0" borderId="19" xfId="1" applyNumberFormat="1" applyFont="1" applyBorder="1"/>
    <xf numFmtId="0" fontId="2" fillId="0" borderId="27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9" fontId="2" fillId="0" borderId="26" xfId="2" applyFont="1" applyBorder="1" applyAlignment="1">
      <alignment horizontal="left" indent="1"/>
    </xf>
    <xf numFmtId="9" fontId="2" fillId="0" borderId="1" xfId="2" applyFont="1" applyBorder="1" applyAlignment="1">
      <alignment horizontal="left" indent="1"/>
    </xf>
    <xf numFmtId="9" fontId="2" fillId="0" borderId="23" xfId="2" applyFont="1" applyBorder="1" applyAlignment="1">
      <alignment horizontal="left" indent="1"/>
    </xf>
    <xf numFmtId="9" fontId="2" fillId="0" borderId="21" xfId="2" applyFont="1" applyBorder="1" applyAlignment="1">
      <alignment horizontal="left" indent="1"/>
    </xf>
    <xf numFmtId="0" fontId="2" fillId="0" borderId="28" xfId="0" applyFont="1" applyBorder="1" applyAlignment="1">
      <alignment horizontal="center" wrapText="1"/>
    </xf>
    <xf numFmtId="0" fontId="2" fillId="0" borderId="29" xfId="0" applyFont="1" applyBorder="1"/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32" xfId="0" applyFont="1" applyBorder="1" applyAlignment="1">
      <alignment horizontal="left" indent="1"/>
    </xf>
    <xf numFmtId="0" fontId="2" fillId="2" borderId="13" xfId="0" applyFont="1" applyFill="1" applyBorder="1" applyAlignment="1">
      <alignment horizontal="left" indent="1"/>
    </xf>
    <xf numFmtId="0" fontId="2" fillId="2" borderId="3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0" borderId="33" xfId="0" applyFont="1" applyBorder="1" applyAlignment="1">
      <alignment horizontal="center" wrapText="1"/>
    </xf>
    <xf numFmtId="0" fontId="2" fillId="0" borderId="34" xfId="0" applyFont="1" applyBorder="1"/>
    <xf numFmtId="165" fontId="2" fillId="0" borderId="35" xfId="1" applyNumberFormat="1" applyFont="1" applyBorder="1" applyAlignment="1"/>
    <xf numFmtId="165" fontId="2" fillId="2" borderId="36" xfId="1" applyNumberFormat="1" applyFont="1" applyFill="1" applyBorder="1" applyAlignment="1"/>
    <xf numFmtId="165" fontId="2" fillId="0" borderId="37" xfId="1" applyNumberFormat="1" applyFont="1" applyBorder="1" applyAlignment="1"/>
    <xf numFmtId="0" fontId="10" fillId="0" borderId="0" xfId="0" applyFont="1" applyAlignment="1">
      <alignment horizontal="right" vertical="top"/>
    </xf>
    <xf numFmtId="0" fontId="12" fillId="0" borderId="0" xfId="0" applyFont="1"/>
    <xf numFmtId="0" fontId="12" fillId="0" borderId="0" xfId="0" applyFont="1" applyAlignment="1">
      <alignment horizontal="justify"/>
    </xf>
    <xf numFmtId="0" fontId="10" fillId="0" borderId="0" xfId="0" applyFont="1" applyAlignment="1">
      <alignment horizontal="justify" vertical="top"/>
    </xf>
    <xf numFmtId="0" fontId="12" fillId="0" borderId="0" xfId="0" applyFont="1" applyAlignment="1">
      <alignment horizontal="justify" vertical="top" wrapText="1"/>
    </xf>
    <xf numFmtId="0" fontId="7" fillId="0" borderId="0" xfId="0" applyFont="1" applyAlignment="1">
      <alignment horizontal="center" vertical="center"/>
    </xf>
    <xf numFmtId="165" fontId="2" fillId="0" borderId="38" xfId="1" applyNumberFormat="1" applyFont="1" applyBorder="1"/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165" fontId="2" fillId="0" borderId="38" xfId="1" applyNumberFormat="1" applyFont="1" applyBorder="1" applyAlignment="1">
      <alignment horizontal="left"/>
    </xf>
    <xf numFmtId="165" fontId="2" fillId="0" borderId="19" xfId="1" applyNumberFormat="1" applyFont="1" applyBorder="1" applyAlignment="1">
      <alignment horizontal="left"/>
    </xf>
    <xf numFmtId="165" fontId="2" fillId="0" borderId="23" xfId="1" applyNumberFormat="1" applyFont="1" applyBorder="1" applyAlignment="1">
      <alignment horizontal="left"/>
    </xf>
    <xf numFmtId="165" fontId="2" fillId="0" borderId="21" xfId="1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2" fontId="2" fillId="0" borderId="37" xfId="0" applyNumberFormat="1" applyFont="1" applyBorder="1" applyAlignment="1">
      <alignment horizontal="right"/>
    </xf>
    <xf numFmtId="42" fontId="2" fillId="0" borderId="1" xfId="0" applyNumberFormat="1" applyFont="1" applyBorder="1"/>
    <xf numFmtId="165" fontId="2" fillId="0" borderId="23" xfId="1" applyNumberFormat="1" applyFont="1" applyBorder="1" applyAlignment="1" applyProtection="1">
      <alignment horizontal="left"/>
      <protection locked="0"/>
    </xf>
    <xf numFmtId="165" fontId="2" fillId="0" borderId="21" xfId="1" applyNumberFormat="1" applyFont="1" applyBorder="1" applyAlignment="1" applyProtection="1">
      <alignment horizontal="left"/>
      <protection locked="0"/>
    </xf>
    <xf numFmtId="0" fontId="11" fillId="0" borderId="29" xfId="0" applyFont="1" applyBorder="1" applyAlignment="1">
      <alignment horizontal="right"/>
    </xf>
    <xf numFmtId="9" fontId="2" fillId="0" borderId="26" xfId="2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9" fontId="2" fillId="0" borderId="1" xfId="2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9" fontId="2" fillId="0" borderId="23" xfId="2" applyFont="1" applyBorder="1" applyAlignment="1" applyProtection="1">
      <alignment horizontal="center"/>
      <protection locked="0"/>
    </xf>
    <xf numFmtId="9" fontId="2" fillId="0" borderId="21" xfId="2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165" fontId="2" fillId="0" borderId="21" xfId="1" applyNumberFormat="1" applyFont="1" applyBorder="1" applyProtection="1">
      <protection locked="0"/>
    </xf>
    <xf numFmtId="165" fontId="2" fillId="0" borderId="19" xfId="1" applyNumberFormat="1" applyFont="1" applyBorder="1" applyAlignment="1" applyProtection="1">
      <alignment horizontal="left"/>
      <protection locked="0"/>
    </xf>
    <xf numFmtId="0" fontId="2" fillId="0" borderId="29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42" fontId="2" fillId="0" borderId="37" xfId="0" applyNumberFormat="1" applyFont="1" applyBorder="1" applyAlignment="1" applyProtection="1">
      <alignment horizontal="right"/>
      <protection locked="0"/>
    </xf>
    <xf numFmtId="42" fontId="2" fillId="0" borderId="36" xfId="0" applyNumberFormat="1" applyFont="1" applyBorder="1" applyAlignment="1" applyProtection="1">
      <alignment horizontal="right"/>
      <protection locked="0"/>
    </xf>
    <xf numFmtId="42" fontId="2" fillId="0" borderId="39" xfId="0" applyNumberFormat="1" applyFont="1" applyBorder="1" applyProtection="1">
      <protection locked="0"/>
    </xf>
    <xf numFmtId="42" fontId="2" fillId="0" borderId="37" xfId="0" applyNumberFormat="1" applyFont="1" applyBorder="1" applyProtection="1">
      <protection locked="0"/>
    </xf>
    <xf numFmtId="9" fontId="2" fillId="0" borderId="1" xfId="0" applyNumberFormat="1" applyFont="1" applyBorder="1" applyProtection="1">
      <protection locked="0"/>
    </xf>
    <xf numFmtId="165" fontId="2" fillId="0" borderId="19" xfId="1" applyNumberFormat="1" applyFont="1" applyBorder="1" applyProtection="1">
      <protection locked="0"/>
    </xf>
    <xf numFmtId="165" fontId="2" fillId="0" borderId="23" xfId="1" applyNumberFormat="1" applyFont="1" applyBorder="1" applyAlignment="1" applyProtection="1">
      <alignment horizontal="left"/>
    </xf>
    <xf numFmtId="165" fontId="2" fillId="2" borderId="24" xfId="1" applyNumberFormat="1" applyFont="1" applyFill="1" applyBorder="1" applyAlignment="1" applyProtection="1">
      <alignment horizontal="left" indent="1"/>
    </xf>
    <xf numFmtId="165" fontId="2" fillId="0" borderId="16" xfId="1" applyNumberFormat="1" applyFont="1" applyBorder="1" applyAlignment="1"/>
    <xf numFmtId="0" fontId="4" fillId="0" borderId="3" xfId="0" applyFont="1" applyBorder="1" applyProtection="1">
      <protection locked="0"/>
    </xf>
    <xf numFmtId="0" fontId="17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 indent="1"/>
      <protection locked="0"/>
    </xf>
    <xf numFmtId="0" fontId="2" fillId="0" borderId="1" xfId="0" applyFont="1" applyBorder="1" applyAlignment="1" applyProtection="1">
      <alignment horizontal="left" indent="1"/>
      <protection locked="0"/>
    </xf>
    <xf numFmtId="0" fontId="2" fillId="0" borderId="3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3" xfId="3" applyFont="1" applyBorder="1" applyAlignment="1" applyProtection="1">
      <alignment horizontal="left" indent="1"/>
      <protection locked="0"/>
    </xf>
    <xf numFmtId="0" fontId="2" fillId="0" borderId="3" xfId="3" applyFont="1" applyBorder="1" applyProtection="1">
      <protection locked="0"/>
    </xf>
    <xf numFmtId="42" fontId="2" fillId="0" borderId="1" xfId="0" applyNumberFormat="1" applyFont="1" applyBorder="1" applyAlignment="1" applyProtection="1">
      <alignment horizontal="left" indent="1"/>
      <protection locked="0"/>
    </xf>
    <xf numFmtId="42" fontId="2" fillId="0" borderId="1" xfId="0" applyNumberFormat="1" applyFont="1" applyBorder="1" applyAlignment="1" applyProtection="1">
      <alignment horizontal="left"/>
      <protection locked="0"/>
    </xf>
    <xf numFmtId="42" fontId="2" fillId="0" borderId="2" xfId="0" applyNumberFormat="1" applyFont="1" applyBorder="1" applyProtection="1">
      <protection locked="0"/>
    </xf>
    <xf numFmtId="165" fontId="2" fillId="0" borderId="1" xfId="1" applyNumberFormat="1" applyFont="1" applyFill="1" applyBorder="1" applyAlignment="1" applyProtection="1">
      <protection locked="0"/>
    </xf>
    <xf numFmtId="42" fontId="2" fillId="0" borderId="1" xfId="0" applyNumberFormat="1" applyFont="1" applyBorder="1" applyProtection="1">
      <protection locked="0"/>
    </xf>
    <xf numFmtId="166" fontId="2" fillId="0" borderId="1" xfId="8" applyNumberFormat="1" applyFont="1" applyBorder="1" applyAlignment="1" applyProtection="1">
      <alignment horizontal="left" indent="1"/>
      <protection locked="0"/>
    </xf>
    <xf numFmtId="166" fontId="2" fillId="0" borderId="1" xfId="8" applyNumberFormat="1" applyFont="1" applyBorder="1" applyProtection="1">
      <protection locked="0"/>
    </xf>
    <xf numFmtId="44" fontId="2" fillId="0" borderId="3" xfId="0" applyNumberFormat="1" applyFont="1" applyBorder="1" applyProtection="1">
      <protection locked="0"/>
    </xf>
    <xf numFmtId="3" fontId="2" fillId="0" borderId="37" xfId="0" applyNumberFormat="1" applyFont="1" applyBorder="1"/>
    <xf numFmtId="3" fontId="2" fillId="3" borderId="14" xfId="0" applyNumberFormat="1" applyFont="1" applyFill="1" applyBorder="1"/>
    <xf numFmtId="0" fontId="2" fillId="0" borderId="10" xfId="0" applyFont="1" applyBorder="1" applyAlignment="1">
      <alignment horizontal="left"/>
    </xf>
    <xf numFmtId="0" fontId="18" fillId="0" borderId="46" xfId="0" applyFont="1" applyBorder="1"/>
    <xf numFmtId="0" fontId="18" fillId="0" borderId="46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165" fontId="2" fillId="0" borderId="60" xfId="1" applyNumberFormat="1" applyFont="1" applyBorder="1" applyAlignment="1" applyProtection="1">
      <alignment horizontal="left"/>
      <protection locked="0"/>
    </xf>
    <xf numFmtId="165" fontId="2" fillId="0" borderId="61" xfId="1" applyNumberFormat="1" applyFont="1" applyBorder="1" applyAlignment="1">
      <alignment horizontal="left"/>
    </xf>
    <xf numFmtId="9" fontId="2" fillId="0" borderId="62" xfId="2" applyFont="1" applyBorder="1" applyAlignment="1" applyProtection="1">
      <alignment horizontal="center"/>
      <protection locked="0"/>
    </xf>
    <xf numFmtId="0" fontId="2" fillId="2" borderId="63" xfId="0" applyFont="1" applyFill="1" applyBorder="1" applyAlignment="1">
      <alignment horizontal="left" indent="1"/>
    </xf>
    <xf numFmtId="0" fontId="2" fillId="2" borderId="64" xfId="0" applyFont="1" applyFill="1" applyBorder="1" applyAlignment="1">
      <alignment horizontal="left" indent="1"/>
    </xf>
    <xf numFmtId="165" fontId="2" fillId="0" borderId="39" xfId="1" applyNumberFormat="1" applyFont="1" applyBorder="1" applyAlignment="1"/>
    <xf numFmtId="0" fontId="2" fillId="0" borderId="10" xfId="0" applyFont="1" applyBorder="1" applyAlignment="1">
      <alignment horizontal="right"/>
    </xf>
    <xf numFmtId="1" fontId="2" fillId="0" borderId="46" xfId="0" applyNumberFormat="1" applyFont="1" applyBorder="1" applyAlignment="1" applyProtection="1">
      <alignment horizontal="center"/>
      <protection locked="0"/>
    </xf>
    <xf numFmtId="0" fontId="2" fillId="0" borderId="46" xfId="0" applyFont="1" applyBorder="1"/>
    <xf numFmtId="165" fontId="2" fillId="0" borderId="62" xfId="1" applyNumberFormat="1" applyFont="1" applyBorder="1" applyAlignment="1" applyProtection="1">
      <alignment horizontal="left"/>
      <protection locked="0"/>
    </xf>
    <xf numFmtId="165" fontId="2" fillId="0" borderId="61" xfId="1" applyNumberFormat="1" applyFont="1" applyBorder="1" applyProtection="1">
      <protection locked="0"/>
    </xf>
    <xf numFmtId="0" fontId="2" fillId="0" borderId="65" xfId="0" applyFont="1" applyBorder="1" applyAlignment="1" applyProtection="1">
      <alignment horizontal="center"/>
      <protection locked="0"/>
    </xf>
    <xf numFmtId="0" fontId="2" fillId="0" borderId="63" xfId="0" applyFont="1" applyBorder="1" applyAlignment="1" applyProtection="1">
      <alignment horizontal="center"/>
      <protection locked="0"/>
    </xf>
    <xf numFmtId="0" fontId="2" fillId="0" borderId="64" xfId="0" applyFont="1" applyBorder="1" applyAlignment="1" applyProtection="1">
      <alignment horizontal="center"/>
      <protection locked="0"/>
    </xf>
    <xf numFmtId="42" fontId="2" fillId="0" borderId="39" xfId="0" applyNumberFormat="1" applyFont="1" applyBorder="1" applyAlignment="1">
      <alignment horizontal="right"/>
    </xf>
    <xf numFmtId="165" fontId="2" fillId="4" borderId="42" xfId="1" applyNumberFormat="1" applyFont="1" applyFill="1" applyBorder="1" applyAlignment="1">
      <alignment horizontal="right"/>
    </xf>
    <xf numFmtId="165" fontId="2" fillId="0" borderId="60" xfId="1" applyNumberFormat="1" applyFont="1" applyBorder="1" applyAlignment="1">
      <alignment horizontal="left"/>
    </xf>
    <xf numFmtId="9" fontId="2" fillId="0" borderId="62" xfId="2" applyFont="1" applyBorder="1" applyAlignment="1">
      <alignment horizontal="left" indent="1"/>
    </xf>
    <xf numFmtId="165" fontId="2" fillId="4" borderId="42" xfId="1" applyNumberFormat="1" applyFont="1" applyFill="1" applyBorder="1" applyAlignment="1"/>
    <xf numFmtId="165" fontId="2" fillId="0" borderId="61" xfId="1" applyNumberFormat="1" applyFont="1" applyBorder="1" applyAlignment="1" applyProtection="1">
      <alignment horizontal="left"/>
      <protection locked="0"/>
    </xf>
    <xf numFmtId="1" fontId="2" fillId="0" borderId="46" xfId="0" applyNumberFormat="1" applyFont="1" applyBorder="1" applyAlignment="1">
      <alignment horizontal="left" indent="1"/>
    </xf>
    <xf numFmtId="165" fontId="2" fillId="0" borderId="62" xfId="1" applyNumberFormat="1" applyFont="1" applyBorder="1" applyAlignment="1">
      <alignment horizontal="left"/>
    </xf>
    <xf numFmtId="165" fontId="2" fillId="0" borderId="61" xfId="1" applyNumberFormat="1" applyFont="1" applyBorder="1" applyAlignment="1">
      <alignment horizontal="left" indent="1"/>
    </xf>
    <xf numFmtId="0" fontId="2" fillId="0" borderId="65" xfId="0" applyFont="1" applyBorder="1" applyAlignment="1">
      <alignment horizontal="left" indent="1"/>
    </xf>
    <xf numFmtId="0" fontId="2" fillId="0" borderId="63" xfId="0" applyFont="1" applyBorder="1" applyAlignment="1">
      <alignment horizontal="left" indent="1"/>
    </xf>
    <xf numFmtId="0" fontId="2" fillId="0" borderId="64" xfId="0" applyFont="1" applyBorder="1" applyAlignment="1">
      <alignment horizontal="left" indent="1"/>
    </xf>
    <xf numFmtId="0" fontId="2" fillId="6" borderId="9" xfId="0" applyFont="1" applyFill="1" applyBorder="1"/>
    <xf numFmtId="9" fontId="2" fillId="6" borderId="9" xfId="0" applyNumberFormat="1" applyFont="1" applyFill="1" applyBorder="1"/>
    <xf numFmtId="3" fontId="2" fillId="6" borderId="9" xfId="0" applyNumberFormat="1" applyFont="1" applyFill="1" applyBorder="1"/>
    <xf numFmtId="9" fontId="2" fillId="0" borderId="1" xfId="0" applyNumberFormat="1" applyFont="1" applyBorder="1"/>
    <xf numFmtId="165" fontId="2" fillId="0" borderId="1" xfId="1" applyNumberFormat="1" applyFont="1" applyFill="1" applyBorder="1" applyAlignment="1"/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3" fontId="3" fillId="3" borderId="15" xfId="0" applyNumberFormat="1" applyFont="1" applyFill="1" applyBorder="1" applyAlignment="1">
      <alignment horizontal="center"/>
    </xf>
    <xf numFmtId="3" fontId="3" fillId="3" borderId="16" xfId="0" applyNumberFormat="1" applyFont="1" applyFill="1" applyBorder="1" applyAlignment="1">
      <alignment horizontal="center"/>
    </xf>
    <xf numFmtId="165" fontId="2" fillId="0" borderId="35" xfId="1" applyNumberFormat="1" applyFont="1" applyFill="1" applyBorder="1" applyAlignment="1"/>
    <xf numFmtId="42" fontId="5" fillId="5" borderId="42" xfId="0" applyNumberFormat="1" applyFont="1" applyFill="1" applyBorder="1"/>
    <xf numFmtId="42" fontId="5" fillId="6" borderId="36" xfId="0" applyNumberFormat="1" applyFont="1" applyFill="1" applyBorder="1"/>
    <xf numFmtId="165" fontId="5" fillId="5" borderId="36" xfId="1" applyNumberFormat="1" applyFont="1" applyFill="1" applyBorder="1" applyAlignment="1"/>
    <xf numFmtId="0" fontId="19" fillId="0" borderId="3" xfId="0" applyFont="1" applyBorder="1" applyAlignment="1" applyProtection="1">
      <alignment horizontal="left" indent="1"/>
      <protection locked="0"/>
    </xf>
    <xf numFmtId="0" fontId="19" fillId="0" borderId="1" xfId="0" applyFont="1" applyBorder="1" applyAlignment="1" applyProtection="1">
      <alignment horizontal="left" indent="1"/>
      <protection locked="0"/>
    </xf>
    <xf numFmtId="0" fontId="2" fillId="4" borderId="55" xfId="0" applyFont="1" applyFill="1" applyBorder="1" applyAlignment="1">
      <alignment horizontal="left" indent="1"/>
    </xf>
    <xf numFmtId="42" fontId="5" fillId="4" borderId="42" xfId="0" applyNumberFormat="1" applyFont="1" applyFill="1" applyBorder="1"/>
    <xf numFmtId="42" fontId="5" fillId="7" borderId="42" xfId="0" applyNumberFormat="1" applyFont="1" applyFill="1" applyBorder="1"/>
    <xf numFmtId="165" fontId="5" fillId="7" borderId="42" xfId="1" applyNumberFormat="1" applyFont="1" applyFill="1" applyBorder="1" applyAlignment="1"/>
    <xf numFmtId="0" fontId="2" fillId="7" borderId="55" xfId="0" applyFont="1" applyFill="1" applyBorder="1" applyAlignment="1">
      <alignment horizontal="left"/>
    </xf>
    <xf numFmtId="0" fontId="5" fillId="7" borderId="55" xfId="0" applyFont="1" applyFill="1" applyBorder="1" applyAlignment="1">
      <alignment horizontal="left" indent="1"/>
    </xf>
    <xf numFmtId="0" fontId="2" fillId="0" borderId="4" xfId="0" applyFont="1" applyBorder="1" applyProtection="1">
      <protection locked="0"/>
    </xf>
    <xf numFmtId="42" fontId="2" fillId="0" borderId="39" xfId="0" applyNumberFormat="1" applyFont="1" applyBorder="1"/>
    <xf numFmtId="165" fontId="2" fillId="0" borderId="35" xfId="1" applyNumberFormat="1" applyFont="1" applyBorder="1" applyAlignment="1" applyProtection="1"/>
    <xf numFmtId="165" fontId="2" fillId="0" borderId="16" xfId="1" applyNumberFormat="1" applyFont="1" applyFill="1" applyBorder="1" applyAlignment="1" applyProtection="1"/>
    <xf numFmtId="165" fontId="5" fillId="7" borderId="42" xfId="1" applyNumberFormat="1" applyFont="1" applyFill="1" applyBorder="1" applyAlignment="1" applyProtection="1"/>
    <xf numFmtId="165" fontId="2" fillId="0" borderId="1" xfId="0" applyNumberFormat="1" applyFont="1" applyBorder="1" applyProtection="1">
      <protection locked="0"/>
    </xf>
    <xf numFmtId="165" fontId="5" fillId="7" borderId="43" xfId="1" applyNumberFormat="1" applyFont="1" applyFill="1" applyBorder="1" applyAlignment="1"/>
    <xf numFmtId="165" fontId="2" fillId="0" borderId="36" xfId="1" applyNumberFormat="1" applyFont="1" applyBorder="1" applyAlignment="1"/>
    <xf numFmtId="44" fontId="2" fillId="0" borderId="4" xfId="0" applyNumberFormat="1" applyFont="1" applyBorder="1" applyProtection="1">
      <protection locked="0"/>
    </xf>
    <xf numFmtId="3" fontId="2" fillId="0" borderId="37" xfId="0" applyNumberFormat="1" applyFont="1" applyBorder="1" applyProtection="1">
      <protection locked="0"/>
    </xf>
    <xf numFmtId="3" fontId="2" fillId="0" borderId="36" xfId="0" applyNumberFormat="1" applyFont="1" applyBorder="1" applyProtection="1">
      <protection locked="0"/>
    </xf>
    <xf numFmtId="42" fontId="5" fillId="7" borderId="16" xfId="0" applyNumberFormat="1" applyFont="1" applyFill="1" applyBorder="1" applyAlignment="1">
      <alignment horizontal="right"/>
    </xf>
    <xf numFmtId="42" fontId="5" fillId="7" borderId="16" xfId="0" applyNumberFormat="1" applyFont="1" applyFill="1" applyBorder="1"/>
    <xf numFmtId="165" fontId="2" fillId="0" borderId="39" xfId="0" applyNumberFormat="1" applyFont="1" applyBorder="1"/>
    <xf numFmtId="165" fontId="5" fillId="6" borderId="37" xfId="1" applyNumberFormat="1" applyFont="1" applyFill="1" applyBorder="1" applyAlignment="1"/>
    <xf numFmtId="165" fontId="5" fillId="5" borderId="42" xfId="1" applyNumberFormat="1" applyFont="1" applyFill="1" applyBorder="1" applyAlignment="1"/>
    <xf numFmtId="0" fontId="2" fillId="0" borderId="66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66" xfId="0" applyFont="1" applyBorder="1"/>
    <xf numFmtId="0" fontId="2" fillId="0" borderId="26" xfId="0" applyFont="1" applyBorder="1"/>
    <xf numFmtId="0" fontId="2" fillId="0" borderId="32" xfId="0" applyFont="1" applyBorder="1"/>
    <xf numFmtId="165" fontId="2" fillId="0" borderId="1" xfId="1" applyNumberFormat="1" applyFont="1" applyBorder="1"/>
    <xf numFmtId="164" fontId="4" fillId="0" borderId="1" xfId="0" applyNumberFormat="1" applyFont="1" applyBorder="1" applyProtection="1">
      <protection locked="0"/>
    </xf>
    <xf numFmtId="164" fontId="2" fillId="0" borderId="1" xfId="0" applyNumberFormat="1" applyFont="1" applyBorder="1" applyAlignment="1" applyProtection="1">
      <alignment horizontal="left"/>
      <protection locked="0"/>
    </xf>
    <xf numFmtId="164" fontId="2" fillId="0" borderId="1" xfId="0" applyNumberFormat="1" applyFont="1" applyBorder="1" applyAlignment="1" applyProtection="1">
      <alignment horizontal="left" indent="1"/>
      <protection locked="0"/>
    </xf>
    <xf numFmtId="164" fontId="2" fillId="0" borderId="1" xfId="0" applyNumberFormat="1" applyFont="1" applyBorder="1" applyProtection="1">
      <protection locked="0"/>
    </xf>
    <xf numFmtId="164" fontId="2" fillId="0" borderId="3" xfId="0" applyNumberFormat="1" applyFont="1" applyBorder="1" applyProtection="1">
      <protection locked="0"/>
    </xf>
    <xf numFmtId="164" fontId="19" fillId="0" borderId="1" xfId="0" applyNumberFormat="1" applyFont="1" applyBorder="1" applyAlignment="1" applyProtection="1">
      <alignment horizontal="left" indent="1"/>
      <protection locked="0"/>
    </xf>
    <xf numFmtId="164" fontId="2" fillId="0" borderId="1" xfId="1" applyNumberFormat="1" applyFont="1" applyBorder="1"/>
    <xf numFmtId="0" fontId="7" fillId="0" borderId="20" xfId="0" applyFont="1" applyBorder="1" applyAlignment="1" applyProtection="1">
      <alignment vertical="center"/>
      <protection locked="0"/>
    </xf>
    <xf numFmtId="0" fontId="7" fillId="0" borderId="20" xfId="0" applyFont="1" applyBorder="1" applyAlignment="1">
      <alignment vertical="center"/>
    </xf>
    <xf numFmtId="3" fontId="2" fillId="2" borderId="15" xfId="0" applyNumberFormat="1" applyFont="1" applyFill="1" applyBorder="1"/>
    <xf numFmtId="164" fontId="2" fillId="0" borderId="4" xfId="1" applyNumberFormat="1" applyFont="1" applyFill="1" applyBorder="1" applyAlignment="1" applyProtection="1">
      <protection locked="0"/>
    </xf>
    <xf numFmtId="164" fontId="2" fillId="0" borderId="45" xfId="1" applyNumberFormat="1" applyFont="1" applyFill="1" applyBorder="1" applyAlignment="1" applyProtection="1">
      <protection locked="0"/>
    </xf>
    <xf numFmtId="42" fontId="5" fillId="7" borderId="42" xfId="0" applyNumberFormat="1" applyFont="1" applyFill="1" applyBorder="1" applyAlignment="1">
      <alignment horizontal="right"/>
    </xf>
    <xf numFmtId="165" fontId="2" fillId="0" borderId="21" xfId="1" applyNumberFormat="1" applyFont="1" applyFill="1" applyBorder="1"/>
    <xf numFmtId="165" fontId="2" fillId="0" borderId="21" xfId="1" applyNumberFormat="1" applyFont="1" applyFill="1" applyBorder="1" applyAlignment="1">
      <alignment horizontal="left"/>
    </xf>
    <xf numFmtId="165" fontId="2" fillId="3" borderId="21" xfId="1" applyNumberFormat="1" applyFont="1" applyFill="1" applyBorder="1" applyAlignment="1" applyProtection="1">
      <alignment horizontal="left"/>
    </xf>
    <xf numFmtId="0" fontId="23" fillId="0" borderId="0" xfId="0" applyFont="1" applyAlignment="1" applyProtection="1">
      <alignment horizontal="center"/>
      <protection locked="0"/>
    </xf>
    <xf numFmtId="167" fontId="23" fillId="0" borderId="0" xfId="0" applyNumberFormat="1" applyFont="1" applyAlignment="1" applyProtection="1">
      <alignment horizontal="left"/>
      <protection locked="0"/>
    </xf>
    <xf numFmtId="0" fontId="5" fillId="8" borderId="55" xfId="0" applyFont="1" applyFill="1" applyBorder="1" applyAlignment="1">
      <alignment horizontal="left"/>
    </xf>
    <xf numFmtId="0" fontId="5" fillId="8" borderId="55" xfId="0" applyFont="1" applyFill="1" applyBorder="1"/>
    <xf numFmtId="0" fontId="5" fillId="8" borderId="59" xfId="0" applyFont="1" applyFill="1" applyBorder="1"/>
    <xf numFmtId="42" fontId="5" fillId="8" borderId="42" xfId="0" applyNumberFormat="1" applyFont="1" applyFill="1" applyBorder="1"/>
    <xf numFmtId="165" fontId="2" fillId="0" borderId="3" xfId="0" applyNumberFormat="1" applyFont="1" applyBorder="1" applyAlignment="1" applyProtection="1">
      <alignment horizontal="left" indent="1"/>
      <protection locked="0"/>
    </xf>
    <xf numFmtId="165" fontId="2" fillId="0" borderId="1" xfId="0" applyNumberFormat="1" applyFont="1" applyBorder="1" applyAlignment="1" applyProtection="1">
      <alignment horizontal="left" indent="1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2" fillId="7" borderId="55" xfId="0" applyFont="1" applyFill="1" applyBorder="1" applyAlignment="1">
      <alignment horizontal="left" indent="1"/>
    </xf>
    <xf numFmtId="165" fontId="2" fillId="8" borderId="42" xfId="1" applyNumberFormat="1" applyFont="1" applyFill="1" applyBorder="1" applyAlignme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12" fillId="0" borderId="0" xfId="0" applyFont="1" applyAlignment="1">
      <alignment horizontal="justify" vertical="top" wrapText="1"/>
    </xf>
    <xf numFmtId="164" fontId="2" fillId="0" borderId="4" xfId="1" applyNumberFormat="1" applyFont="1" applyFill="1" applyBorder="1" applyAlignment="1" applyProtection="1">
      <alignment horizontal="left"/>
      <protection locked="0"/>
    </xf>
    <xf numFmtId="164" fontId="2" fillId="0" borderId="45" xfId="1" applyNumberFormat="1" applyFont="1" applyFill="1" applyBorder="1" applyAlignment="1" applyProtection="1">
      <alignment horizontal="left"/>
      <protection locked="0"/>
    </xf>
    <xf numFmtId="0" fontId="6" fillId="4" borderId="54" xfId="0" applyFont="1" applyFill="1" applyBorder="1" applyAlignment="1">
      <alignment horizontal="left"/>
    </xf>
    <xf numFmtId="0" fontId="6" fillId="4" borderId="55" xfId="0" applyFont="1" applyFill="1" applyBorder="1" applyAlignment="1">
      <alignment horizontal="left"/>
    </xf>
    <xf numFmtId="0" fontId="21" fillId="7" borderId="54" xfId="0" applyFont="1" applyFill="1" applyBorder="1" applyAlignment="1">
      <alignment horizontal="left"/>
    </xf>
    <xf numFmtId="0" fontId="21" fillId="7" borderId="55" xfId="0" applyFont="1" applyFill="1" applyBorder="1" applyAlignment="1">
      <alignment horizontal="left"/>
    </xf>
    <xf numFmtId="0" fontId="21" fillId="7" borderId="59" xfId="0" applyFont="1" applyFill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0" fontId="2" fillId="0" borderId="46" xfId="0" applyFont="1" applyBorder="1" applyAlignment="1">
      <alignment horizontal="left" indent="1"/>
    </xf>
    <xf numFmtId="0" fontId="20" fillId="7" borderId="10" xfId="0" applyFont="1" applyFill="1" applyBorder="1" applyAlignment="1">
      <alignment horizontal="left"/>
    </xf>
    <xf numFmtId="0" fontId="20" fillId="7" borderId="46" xfId="0" applyFont="1" applyFill="1" applyBorder="1" applyAlignment="1">
      <alignment horizontal="left"/>
    </xf>
    <xf numFmtId="0" fontId="20" fillId="7" borderId="47" xfId="0" applyFont="1" applyFill="1" applyBorder="1" applyAlignment="1">
      <alignment horizontal="left"/>
    </xf>
    <xf numFmtId="0" fontId="20" fillId="7" borderId="54" xfId="0" applyFont="1" applyFill="1" applyBorder="1" applyAlignment="1">
      <alignment horizontal="left"/>
    </xf>
    <xf numFmtId="0" fontId="20" fillId="7" borderId="55" xfId="0" applyFont="1" applyFill="1" applyBorder="1" applyAlignment="1">
      <alignment horizontal="left"/>
    </xf>
    <xf numFmtId="0" fontId="5" fillId="0" borderId="30" xfId="0" applyFont="1" applyBorder="1" applyAlignment="1">
      <alignment horizontal="left" vertical="top"/>
    </xf>
    <xf numFmtId="0" fontId="2" fillId="0" borderId="48" xfId="0" applyFont="1" applyBorder="1" applyAlignment="1">
      <alignment horizontal="left" vertical="top"/>
    </xf>
    <xf numFmtId="0" fontId="2" fillId="0" borderId="5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57" xfId="0" applyFont="1" applyBorder="1" applyAlignment="1">
      <alignment horizontal="left" vertical="top"/>
    </xf>
    <xf numFmtId="0" fontId="2" fillId="0" borderId="4" xfId="0" applyFont="1" applyBorder="1" applyAlignment="1">
      <alignment horizontal="left" indent="1"/>
    </xf>
    <xf numFmtId="0" fontId="20" fillId="7" borderId="59" xfId="0" applyFont="1" applyFill="1" applyBorder="1" applyAlignment="1">
      <alignment horizontal="left"/>
    </xf>
    <xf numFmtId="0" fontId="18" fillId="0" borderId="4" xfId="0" applyFont="1" applyBorder="1" applyAlignment="1">
      <alignment horizontal="left" indent="1"/>
    </xf>
    <xf numFmtId="0" fontId="5" fillId="0" borderId="40" xfId="0" applyFont="1" applyBorder="1" applyAlignment="1">
      <alignment horizontal="left"/>
    </xf>
    <xf numFmtId="0" fontId="5" fillId="0" borderId="44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5" borderId="54" xfId="0" applyFont="1" applyFill="1" applyBorder="1" applyAlignment="1">
      <alignment horizontal="left"/>
    </xf>
    <xf numFmtId="0" fontId="5" fillId="5" borderId="55" xfId="0" applyFont="1" applyFill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44" xfId="0" applyFont="1" applyBorder="1" applyAlignment="1">
      <alignment horizontal="left"/>
    </xf>
    <xf numFmtId="0" fontId="7" fillId="0" borderId="0" xfId="0" applyFont="1" applyAlignment="1" applyProtection="1">
      <alignment horizontal="left" vertical="center"/>
      <protection locked="0"/>
    </xf>
    <xf numFmtId="0" fontId="2" fillId="0" borderId="52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40" xfId="0" applyFont="1" applyBorder="1" applyAlignment="1">
      <alignment horizontal="left" wrapText="1"/>
    </xf>
    <xf numFmtId="0" fontId="5" fillId="0" borderId="44" xfId="0" applyFont="1" applyBorder="1" applyAlignment="1">
      <alignment horizontal="left" wrapText="1"/>
    </xf>
    <xf numFmtId="0" fontId="5" fillId="0" borderId="41" xfId="0" applyFont="1" applyBorder="1" applyAlignment="1">
      <alignment horizontal="left" wrapText="1"/>
    </xf>
    <xf numFmtId="49" fontId="2" fillId="0" borderId="4" xfId="0" applyNumberFormat="1" applyFont="1" applyBorder="1" applyAlignment="1" applyProtection="1">
      <alignment horizontal="left"/>
      <protection locked="0"/>
    </xf>
    <xf numFmtId="49" fontId="2" fillId="0" borderId="45" xfId="0" applyNumberFormat="1" applyFont="1" applyBorder="1" applyAlignment="1" applyProtection="1">
      <alignment horizontal="left"/>
      <protection locked="0"/>
    </xf>
    <xf numFmtId="0" fontId="6" fillId="6" borderId="50" xfId="0" applyFont="1" applyFill="1" applyBorder="1" applyAlignment="1">
      <alignment horizontal="left"/>
    </xf>
    <xf numFmtId="0" fontId="6" fillId="6" borderId="20" xfId="0" applyFont="1" applyFill="1" applyBorder="1" applyAlignment="1">
      <alignment horizontal="left"/>
    </xf>
    <xf numFmtId="0" fontId="6" fillId="6" borderId="51" xfId="0" applyFont="1" applyFill="1" applyBorder="1" applyAlignment="1">
      <alignment horizontal="left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 applyProtection="1">
      <alignment horizontal="left"/>
      <protection locked="0"/>
    </xf>
    <xf numFmtId="49" fontId="2" fillId="0" borderId="41" xfId="0" applyNumberFormat="1" applyFont="1" applyBorder="1" applyAlignment="1" applyProtection="1">
      <alignment horizontal="left"/>
      <protection locked="0"/>
    </xf>
    <xf numFmtId="49" fontId="2" fillId="0" borderId="49" xfId="0" applyNumberFormat="1" applyFont="1" applyBorder="1" applyAlignment="1" applyProtection="1">
      <alignment horizontal="left"/>
      <protection locked="0"/>
    </xf>
    <xf numFmtId="0" fontId="5" fillId="0" borderId="52" xfId="0" applyFont="1" applyBorder="1"/>
    <xf numFmtId="0" fontId="5" fillId="0" borderId="53" xfId="0" applyFont="1" applyBorder="1"/>
    <xf numFmtId="0" fontId="2" fillId="0" borderId="44" xfId="0" applyFont="1" applyBorder="1" applyAlignment="1">
      <alignment horizontal="left"/>
    </xf>
    <xf numFmtId="0" fontId="5" fillId="0" borderId="52" xfId="0" applyFont="1" applyBorder="1" applyAlignment="1">
      <alignment horizontal="left"/>
    </xf>
    <xf numFmtId="0" fontId="5" fillId="0" borderId="53" xfId="0" applyFont="1" applyBorder="1" applyAlignment="1">
      <alignment horizontal="left"/>
    </xf>
    <xf numFmtId="0" fontId="21" fillId="7" borderId="54" xfId="0" applyFont="1" applyFill="1" applyBorder="1" applyAlignment="1">
      <alignment horizontal="left" vertical="top" wrapText="1"/>
    </xf>
    <xf numFmtId="0" fontId="21" fillId="7" borderId="55" xfId="0" applyFont="1" applyFill="1" applyBorder="1" applyAlignment="1">
      <alignment horizontal="left" vertical="top" wrapText="1"/>
    </xf>
    <xf numFmtId="0" fontId="21" fillId="7" borderId="59" xfId="0" applyFont="1" applyFill="1" applyBorder="1" applyAlignment="1">
      <alignment horizontal="left" vertical="top" wrapText="1"/>
    </xf>
    <xf numFmtId="10" fontId="5" fillId="8" borderId="54" xfId="0" applyNumberFormat="1" applyFont="1" applyFill="1" applyBorder="1" applyAlignment="1" applyProtection="1">
      <alignment horizontal="center"/>
      <protection locked="0"/>
    </xf>
    <xf numFmtId="0" fontId="5" fillId="8" borderId="55" xfId="0" applyFont="1" applyFill="1" applyBorder="1" applyAlignment="1" applyProtection="1">
      <alignment horizontal="center"/>
      <protection locked="0"/>
    </xf>
    <xf numFmtId="167" fontId="23" fillId="0" borderId="20" xfId="0" applyNumberFormat="1" applyFont="1" applyBorder="1" applyAlignment="1" applyProtection="1">
      <alignment horizontal="right"/>
      <protection locked="0"/>
    </xf>
    <xf numFmtId="0" fontId="5" fillId="0" borderId="30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49" fontId="2" fillId="0" borderId="46" xfId="0" applyNumberFormat="1" applyFont="1" applyBorder="1" applyAlignment="1" applyProtection="1">
      <alignment horizontal="left"/>
      <protection locked="0"/>
    </xf>
    <xf numFmtId="49" fontId="2" fillId="0" borderId="47" xfId="0" applyNumberFormat="1" applyFont="1" applyBorder="1" applyAlignment="1" applyProtection="1">
      <alignment horizontal="left"/>
      <protection locked="0"/>
    </xf>
    <xf numFmtId="0" fontId="2" fillId="0" borderId="40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5" xfId="0" applyFont="1" applyBorder="1" applyAlignment="1">
      <alignment horizontal="left" indent="1"/>
    </xf>
    <xf numFmtId="0" fontId="2" fillId="0" borderId="47" xfId="0" applyFont="1" applyBorder="1" applyAlignment="1">
      <alignment horizontal="left" indent="1"/>
    </xf>
    <xf numFmtId="0" fontId="22" fillId="7" borderId="54" xfId="0" applyFont="1" applyFill="1" applyBorder="1" applyAlignment="1">
      <alignment horizontal="left"/>
    </xf>
    <xf numFmtId="0" fontId="22" fillId="7" borderId="55" xfId="0" applyFont="1" applyFill="1" applyBorder="1" applyAlignment="1">
      <alignment horizontal="left"/>
    </xf>
    <xf numFmtId="0" fontId="22" fillId="7" borderId="59" xfId="0" applyFont="1" applyFill="1" applyBorder="1" applyAlignment="1">
      <alignment horizontal="left"/>
    </xf>
    <xf numFmtId="0" fontId="2" fillId="0" borderId="58" xfId="0" applyFont="1" applyBorder="1" applyAlignment="1">
      <alignment horizontal="left" indent="1"/>
    </xf>
    <xf numFmtId="0" fontId="2" fillId="0" borderId="49" xfId="0" applyFont="1" applyBorder="1" applyAlignment="1">
      <alignment horizontal="left"/>
    </xf>
    <xf numFmtId="0" fontId="2" fillId="0" borderId="0" xfId="0" applyFont="1" applyAlignment="1">
      <alignment horizontal="left"/>
    </xf>
    <xf numFmtId="10" fontId="5" fillId="8" borderId="54" xfId="0" applyNumberFormat="1" applyFont="1" applyFill="1" applyBorder="1" applyAlignment="1">
      <alignment horizontal="center"/>
    </xf>
    <xf numFmtId="0" fontId="5" fillId="8" borderId="55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49" fontId="2" fillId="0" borderId="45" xfId="0" applyNumberFormat="1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2" fillId="0" borderId="44" xfId="0" applyFont="1" applyBorder="1" applyAlignment="1">
      <alignment horizontal="left" wrapText="1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49" fontId="2" fillId="0" borderId="49" xfId="0" applyNumberFormat="1" applyFont="1" applyBorder="1" applyAlignment="1">
      <alignment horizontal="left"/>
    </xf>
    <xf numFmtId="0" fontId="5" fillId="5" borderId="50" xfId="0" applyFont="1" applyFill="1" applyBorder="1" applyAlignment="1">
      <alignment horizontal="left"/>
    </xf>
    <xf numFmtId="0" fontId="5" fillId="5" borderId="20" xfId="0" applyFont="1" applyFill="1" applyBorder="1" applyAlignment="1">
      <alignment horizontal="left"/>
    </xf>
    <xf numFmtId="0" fontId="5" fillId="8" borderId="54" xfId="0" applyFont="1" applyFill="1" applyBorder="1" applyAlignment="1">
      <alignment horizontal="left"/>
    </xf>
    <xf numFmtId="0" fontId="2" fillId="8" borderId="55" xfId="0" applyFont="1" applyFill="1" applyBorder="1" applyAlignment="1">
      <alignment horizontal="left"/>
    </xf>
    <xf numFmtId="0" fontId="2" fillId="0" borderId="49" xfId="0" applyFont="1" applyBorder="1"/>
    <xf numFmtId="0" fontId="2" fillId="0" borderId="0" xfId="0" applyFont="1"/>
    <xf numFmtId="164" fontId="2" fillId="0" borderId="4" xfId="1" applyNumberFormat="1" applyFont="1" applyFill="1" applyBorder="1" applyAlignment="1" applyProtection="1">
      <alignment horizontal="left"/>
    </xf>
    <xf numFmtId="164" fontId="2" fillId="0" borderId="45" xfId="1" applyNumberFormat="1" applyFont="1" applyFill="1" applyBorder="1" applyAlignment="1" applyProtection="1">
      <alignment horizontal="left"/>
    </xf>
  </cellXfs>
  <cellStyles count="9">
    <cellStyle name="Comma" xfId="8" builtinId="3"/>
    <cellStyle name="Currency" xfId="1" builtinId="4"/>
    <cellStyle name="Currency 2" xfId="6" xr:uid="{E303BE3D-BDF1-4C89-9521-8050691FFA9E}"/>
    <cellStyle name="Currency 3" xfId="4" xr:uid="{A0A36D94-0B5C-46DC-BE1A-30E3438F9D63}"/>
    <cellStyle name="Normal" xfId="0" builtinId="0"/>
    <cellStyle name="Normal 2" xfId="3" xr:uid="{CC1F86A6-E0B4-453C-B074-141F346A8149}"/>
    <cellStyle name="Percent" xfId="2" builtinId="5"/>
    <cellStyle name="Percent 2" xfId="7" xr:uid="{9CCD36DA-E478-46B6-AB06-E23BA217C789}"/>
    <cellStyle name="Percent 3" xfId="5" xr:uid="{ACD13709-8E0D-4FC2-AF41-D11CDDBD09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B16" sqref="B16:J16"/>
    </sheetView>
  </sheetViews>
  <sheetFormatPr defaultRowHeight="13.2" x14ac:dyDescent="0.25"/>
  <cols>
    <col min="1" max="1" width="4.44140625" customWidth="1"/>
    <col min="10" max="10" width="13.21875" customWidth="1"/>
  </cols>
  <sheetData>
    <row r="1" spans="1:10" ht="18" x14ac:dyDescent="0.35">
      <c r="A1" s="232" t="s">
        <v>51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18" x14ac:dyDescent="0.35">
      <c r="A2" s="232" t="s">
        <v>47</v>
      </c>
      <c r="B2" s="232"/>
      <c r="C2" s="232"/>
      <c r="D2" s="232"/>
      <c r="E2" s="232"/>
      <c r="F2" s="232"/>
      <c r="G2" s="232"/>
      <c r="H2" s="232"/>
      <c r="I2" s="232"/>
      <c r="J2" s="232"/>
    </row>
    <row r="3" spans="1:10" ht="23.4" x14ac:dyDescent="0.45">
      <c r="A3" s="234" t="s">
        <v>57</v>
      </c>
      <c r="B3" s="234"/>
      <c r="C3" s="234"/>
      <c r="D3" s="234"/>
      <c r="E3" s="234"/>
      <c r="F3" s="234"/>
      <c r="G3" s="234"/>
      <c r="H3" s="234"/>
      <c r="I3" s="234"/>
      <c r="J3" s="234"/>
    </row>
    <row r="4" spans="1:10" ht="13.8" x14ac:dyDescent="0.3">
      <c r="A4" s="68"/>
      <c r="B4" s="68"/>
      <c r="C4" s="68"/>
      <c r="D4" s="68"/>
      <c r="E4" s="68"/>
      <c r="F4" s="68"/>
      <c r="G4" s="68"/>
      <c r="H4" s="68"/>
      <c r="I4" s="68"/>
      <c r="J4" s="68"/>
    </row>
    <row r="5" spans="1:10" ht="13.8" x14ac:dyDescent="0.3">
      <c r="A5" s="68"/>
      <c r="B5" s="68"/>
      <c r="C5" s="68"/>
      <c r="D5" s="68"/>
      <c r="E5" s="68"/>
      <c r="F5" s="68"/>
      <c r="G5" s="68"/>
      <c r="H5" s="68"/>
      <c r="I5" s="68"/>
      <c r="J5" s="68"/>
    </row>
    <row r="6" spans="1:10" ht="12.75" customHeight="1" x14ac:dyDescent="0.25">
      <c r="A6" s="233" t="s">
        <v>52</v>
      </c>
      <c r="B6" s="233"/>
      <c r="C6" s="233"/>
      <c r="D6" s="233"/>
      <c r="E6" s="233"/>
      <c r="F6" s="233"/>
      <c r="G6" s="233"/>
      <c r="H6" s="233"/>
      <c r="I6" s="233"/>
      <c r="J6" s="233"/>
    </row>
    <row r="7" spans="1:10" ht="19.5" customHeight="1" x14ac:dyDescent="0.25">
      <c r="A7" s="233"/>
      <c r="B7" s="233"/>
      <c r="C7" s="233"/>
      <c r="D7" s="233"/>
      <c r="E7" s="233"/>
      <c r="F7" s="233"/>
      <c r="G7" s="233"/>
      <c r="H7" s="233"/>
      <c r="I7" s="233"/>
      <c r="J7" s="233"/>
    </row>
    <row r="8" spans="1:10" ht="13.8" x14ac:dyDescent="0.3">
      <c r="A8" s="69"/>
      <c r="B8" s="69"/>
      <c r="C8" s="69"/>
      <c r="D8" s="69"/>
      <c r="E8" s="69"/>
      <c r="F8" s="69"/>
      <c r="G8" s="69"/>
      <c r="H8" s="69"/>
      <c r="I8" s="69"/>
      <c r="J8" s="69"/>
    </row>
    <row r="9" spans="1:10" ht="74.25" customHeight="1" x14ac:dyDescent="0.25">
      <c r="A9" s="70" t="s">
        <v>48</v>
      </c>
      <c r="B9" s="236" t="s">
        <v>56</v>
      </c>
      <c r="C9" s="236"/>
      <c r="D9" s="236"/>
      <c r="E9" s="236"/>
      <c r="F9" s="236"/>
      <c r="G9" s="236"/>
      <c r="H9" s="236"/>
      <c r="I9" s="236"/>
      <c r="J9" s="236"/>
    </row>
    <row r="10" spans="1:10" ht="12" customHeight="1" x14ac:dyDescent="0.25">
      <c r="A10" s="70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30" customHeight="1" x14ac:dyDescent="0.25">
      <c r="A11" s="70" t="s">
        <v>48</v>
      </c>
      <c r="B11" s="236" t="s">
        <v>53</v>
      </c>
      <c r="C11" s="236"/>
      <c r="D11" s="236"/>
      <c r="E11" s="236"/>
      <c r="F11" s="236"/>
      <c r="G11" s="236"/>
      <c r="H11" s="236"/>
      <c r="I11" s="236"/>
      <c r="J11" s="236"/>
    </row>
    <row r="12" spans="1:10" ht="9" customHeight="1" x14ac:dyDescent="0.25">
      <c r="A12" s="70"/>
      <c r="B12" s="71"/>
      <c r="C12" s="71"/>
      <c r="D12" s="71"/>
      <c r="E12" s="71"/>
      <c r="F12" s="71"/>
      <c r="G12" s="71"/>
      <c r="H12" s="71"/>
      <c r="I12" s="71"/>
      <c r="J12" s="71"/>
    </row>
    <row r="13" spans="1:10" ht="45.75" customHeight="1" x14ac:dyDescent="0.25">
      <c r="A13" s="70" t="s">
        <v>48</v>
      </c>
      <c r="B13" s="236" t="s">
        <v>54</v>
      </c>
      <c r="C13" s="236"/>
      <c r="D13" s="236"/>
      <c r="E13" s="236"/>
      <c r="F13" s="236"/>
      <c r="G13" s="236"/>
      <c r="H13" s="236"/>
      <c r="I13" s="236"/>
      <c r="J13" s="236"/>
    </row>
    <row r="14" spans="1:10" ht="7.5" customHeight="1" x14ac:dyDescent="0.25">
      <c r="A14" s="70"/>
      <c r="B14" s="71"/>
      <c r="C14" s="71"/>
      <c r="D14" s="71"/>
      <c r="E14" s="71"/>
      <c r="F14" s="71"/>
      <c r="G14" s="71"/>
      <c r="H14" s="71"/>
      <c r="I14" s="71"/>
      <c r="J14" s="71"/>
    </row>
    <row r="15" spans="1:10" ht="30.75" customHeight="1" x14ac:dyDescent="0.25">
      <c r="A15" s="70" t="s">
        <v>48</v>
      </c>
      <c r="B15" s="236" t="s">
        <v>55</v>
      </c>
      <c r="C15" s="236"/>
      <c r="D15" s="236"/>
      <c r="E15" s="236"/>
      <c r="F15" s="236"/>
      <c r="G15" s="236"/>
      <c r="H15" s="236"/>
      <c r="I15" s="236"/>
      <c r="J15" s="236"/>
    </row>
    <row r="16" spans="1:10" ht="30.75" customHeight="1" x14ac:dyDescent="0.25">
      <c r="A16" s="67"/>
      <c r="B16" s="235"/>
      <c r="C16" s="235"/>
      <c r="D16" s="235"/>
      <c r="E16" s="235"/>
      <c r="F16" s="235"/>
      <c r="G16" s="235"/>
      <c r="H16" s="235"/>
      <c r="I16" s="235"/>
      <c r="J16" s="235"/>
    </row>
  </sheetData>
  <mergeCells count="9">
    <mergeCell ref="A1:J1"/>
    <mergeCell ref="A6:J7"/>
    <mergeCell ref="A2:J2"/>
    <mergeCell ref="A3:J3"/>
    <mergeCell ref="B16:J16"/>
    <mergeCell ref="B9:J9"/>
    <mergeCell ref="B11:J11"/>
    <mergeCell ref="B13:J13"/>
    <mergeCell ref="B15:J15"/>
  </mergeCells>
  <phoneticPr fontId="9" type="noConversion"/>
  <printOptions horizontalCentered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68"/>
  <sheetViews>
    <sheetView showZeros="0" tabSelected="1" zoomScale="140" zoomScaleNormal="140" workbookViewId="0">
      <selection sqref="A1:H1"/>
    </sheetView>
  </sheetViews>
  <sheetFormatPr defaultColWidth="9.21875" defaultRowHeight="9.6" x14ac:dyDescent="0.2"/>
  <cols>
    <col min="1" max="1" width="2.5546875" style="2" customWidth="1"/>
    <col min="2" max="2" width="3.44140625" style="2" customWidth="1"/>
    <col min="3" max="3" width="42.77734375" style="2" customWidth="1"/>
    <col min="4" max="4" width="10.21875" style="2" customWidth="1"/>
    <col min="5" max="5" width="8.21875" style="2" customWidth="1"/>
    <col min="6" max="6" width="7.21875" style="2" customWidth="1"/>
    <col min="7" max="7" width="6.77734375" style="2" customWidth="1"/>
    <col min="8" max="8" width="5.77734375" style="2" customWidth="1"/>
    <col min="9" max="9" width="9.21875" style="9" customWidth="1"/>
    <col min="10" max="10" width="5.77734375" style="118" customWidth="1"/>
    <col min="11" max="11" width="4.44140625" style="118" customWidth="1"/>
    <col min="12" max="12" width="6.5546875" style="208" customWidth="1"/>
    <col min="13" max="13" width="9.21875" style="118" customWidth="1"/>
    <col min="14" max="19" width="9.21875" style="118"/>
    <col min="20" max="16384" width="9.21875" style="2"/>
  </cols>
  <sheetData>
    <row r="1" spans="1:19" s="8" customFormat="1" ht="13.05" customHeight="1" x14ac:dyDescent="0.3">
      <c r="A1" s="268" t="s">
        <v>72</v>
      </c>
      <c r="B1" s="268"/>
      <c r="C1" s="268"/>
      <c r="D1" s="268"/>
      <c r="E1" s="268"/>
      <c r="F1" s="268"/>
      <c r="G1" s="268"/>
      <c r="H1" s="268"/>
      <c r="I1" s="32" t="s">
        <v>31</v>
      </c>
      <c r="J1" s="111" t="s">
        <v>99</v>
      </c>
      <c r="K1" s="112"/>
      <c r="L1" s="205"/>
      <c r="M1" s="112"/>
      <c r="N1" s="112"/>
      <c r="O1" s="112"/>
      <c r="P1" s="112"/>
      <c r="Q1" s="112"/>
      <c r="R1" s="112"/>
      <c r="S1" s="112"/>
    </row>
    <row r="2" spans="1:19" s="8" customFormat="1" ht="13.05" customHeight="1" thickBot="1" x14ac:dyDescent="0.3">
      <c r="A2" s="212" t="s">
        <v>68</v>
      </c>
      <c r="B2" s="212"/>
      <c r="C2" s="212"/>
      <c r="D2" s="229" t="s">
        <v>103</v>
      </c>
      <c r="E2" s="229" t="s">
        <v>104</v>
      </c>
      <c r="F2" s="294">
        <v>45839</v>
      </c>
      <c r="G2" s="294"/>
      <c r="H2" s="221" t="s">
        <v>96</v>
      </c>
      <c r="I2" s="222">
        <f>F2+364</f>
        <v>46203</v>
      </c>
      <c r="J2" s="110"/>
      <c r="K2" s="112"/>
      <c r="L2" s="205"/>
      <c r="M2" s="112"/>
      <c r="N2" s="112"/>
      <c r="O2" s="112"/>
      <c r="P2" s="112"/>
      <c r="Q2" s="112"/>
      <c r="R2" s="112"/>
      <c r="S2" s="112"/>
    </row>
    <row r="3" spans="1:19" s="3" customFormat="1" ht="12" customHeight="1" x14ac:dyDescent="0.2">
      <c r="A3" s="271" t="s">
        <v>24</v>
      </c>
      <c r="B3" s="272"/>
      <c r="C3" s="273"/>
      <c r="D3" s="29" t="s">
        <v>5</v>
      </c>
      <c r="E3" s="28" t="s">
        <v>6</v>
      </c>
      <c r="F3" s="300" t="s">
        <v>25</v>
      </c>
      <c r="G3" s="301"/>
      <c r="H3" s="302"/>
      <c r="I3" s="279" t="s">
        <v>26</v>
      </c>
      <c r="J3" s="113"/>
      <c r="K3" s="114"/>
      <c r="L3" s="206"/>
      <c r="M3" s="114"/>
      <c r="N3" s="114"/>
      <c r="O3" s="114"/>
      <c r="P3" s="114"/>
      <c r="Q3" s="114"/>
      <c r="R3" s="114"/>
      <c r="S3" s="114"/>
    </row>
    <row r="4" spans="1:19" s="1" customFormat="1" ht="19.5" customHeight="1" thickBot="1" x14ac:dyDescent="0.25">
      <c r="A4" s="18"/>
      <c r="B4" s="287" t="s">
        <v>33</v>
      </c>
      <c r="C4" s="288"/>
      <c r="D4" s="38"/>
      <c r="E4" s="39"/>
      <c r="F4" s="40" t="s">
        <v>59</v>
      </c>
      <c r="G4" s="41" t="s">
        <v>60</v>
      </c>
      <c r="H4" s="57" t="s">
        <v>35</v>
      </c>
      <c r="I4" s="280"/>
      <c r="J4" s="115"/>
      <c r="K4" s="116"/>
      <c r="L4" s="207"/>
      <c r="M4" s="116"/>
      <c r="N4" s="116"/>
      <c r="O4" s="116"/>
      <c r="P4" s="116"/>
      <c r="Q4" s="116"/>
      <c r="R4" s="116"/>
      <c r="S4" s="116"/>
    </row>
    <row r="5" spans="1:19" s="1" customFormat="1" ht="12" customHeight="1" x14ac:dyDescent="0.2">
      <c r="A5" s="36" t="s">
        <v>41</v>
      </c>
      <c r="B5" s="281"/>
      <c r="C5" s="282"/>
      <c r="D5" s="84"/>
      <c r="E5" s="76">
        <f>(D5/9)*1.05</f>
        <v>0</v>
      </c>
      <c r="F5" s="37"/>
      <c r="G5" s="87"/>
      <c r="H5" s="88"/>
      <c r="I5" s="64">
        <f>(D5*G5)+(E5*H5)</f>
        <v>0</v>
      </c>
      <c r="J5" s="175" t="s">
        <v>100</v>
      </c>
      <c r="K5" s="116"/>
      <c r="L5" s="207"/>
      <c r="M5" s="116"/>
      <c r="N5" s="116"/>
      <c r="O5" s="116"/>
      <c r="P5" s="116"/>
      <c r="Q5" s="116"/>
      <c r="R5" s="116"/>
      <c r="S5" s="116"/>
    </row>
    <row r="6" spans="1:19" s="1" customFormat="1" ht="12" customHeight="1" x14ac:dyDescent="0.2">
      <c r="A6" s="13" t="s">
        <v>42</v>
      </c>
      <c r="B6" s="274"/>
      <c r="C6" s="275"/>
      <c r="D6" s="84"/>
      <c r="E6" s="76">
        <f t="shared" ref="E6:E10" si="0">(D6/9)*1.05</f>
        <v>0</v>
      </c>
      <c r="F6" s="33"/>
      <c r="G6" s="87"/>
      <c r="H6" s="88"/>
      <c r="I6" s="64">
        <f t="shared" ref="I6:I10" si="1">(D6*G6)+(E6*H6)</f>
        <v>0</v>
      </c>
      <c r="J6" s="175" t="s">
        <v>80</v>
      </c>
      <c r="K6" s="116"/>
      <c r="L6" s="207"/>
      <c r="M6" s="116"/>
      <c r="N6" s="116"/>
      <c r="O6" s="116"/>
      <c r="P6" s="116"/>
      <c r="Q6" s="116"/>
      <c r="R6" s="116"/>
      <c r="S6" s="116"/>
    </row>
    <row r="7" spans="1:19" s="1" customFormat="1" ht="12" customHeight="1" x14ac:dyDescent="0.2">
      <c r="A7" s="13" t="s">
        <v>21</v>
      </c>
      <c r="B7" s="274"/>
      <c r="C7" s="274"/>
      <c r="D7" s="84"/>
      <c r="E7" s="76">
        <f t="shared" si="0"/>
        <v>0</v>
      </c>
      <c r="F7" s="33"/>
      <c r="G7" s="87"/>
      <c r="H7" s="88"/>
      <c r="I7" s="64">
        <f t="shared" si="1"/>
        <v>0</v>
      </c>
      <c r="J7" s="115"/>
      <c r="K7" s="116"/>
      <c r="L7" s="207"/>
      <c r="M7" s="116"/>
      <c r="N7" s="116"/>
      <c r="O7" s="116"/>
      <c r="P7" s="116"/>
      <c r="Q7" s="116"/>
      <c r="R7" s="116"/>
      <c r="S7" s="116"/>
    </row>
    <row r="8" spans="1:19" s="1" customFormat="1" ht="12" customHeight="1" x14ac:dyDescent="0.2">
      <c r="A8" s="13" t="s">
        <v>22</v>
      </c>
      <c r="B8" s="274"/>
      <c r="C8" s="274"/>
      <c r="D8" s="84"/>
      <c r="E8" s="76">
        <f t="shared" si="0"/>
        <v>0</v>
      </c>
      <c r="F8" s="33"/>
      <c r="G8" s="87"/>
      <c r="H8" s="88"/>
      <c r="I8" s="64">
        <f t="shared" si="1"/>
        <v>0</v>
      </c>
      <c r="K8" s="116"/>
      <c r="L8" s="207"/>
      <c r="M8" s="227"/>
      <c r="N8" s="116"/>
      <c r="O8" s="116"/>
      <c r="P8" s="116"/>
      <c r="Q8" s="116"/>
      <c r="R8" s="116"/>
      <c r="S8" s="116"/>
    </row>
    <row r="9" spans="1:19" s="1" customFormat="1" ht="12" customHeight="1" x14ac:dyDescent="0.2">
      <c r="A9" s="13" t="s">
        <v>23</v>
      </c>
      <c r="B9" s="274"/>
      <c r="C9" s="275"/>
      <c r="D9" s="84"/>
      <c r="E9" s="76">
        <f t="shared" si="0"/>
        <v>0</v>
      </c>
      <c r="F9" s="33"/>
      <c r="G9" s="87"/>
      <c r="H9" s="88"/>
      <c r="I9" s="64">
        <f t="shared" si="1"/>
        <v>0</v>
      </c>
      <c r="J9" s="115"/>
      <c r="K9" s="116"/>
      <c r="L9" s="207"/>
      <c r="M9" s="228"/>
      <c r="N9" s="116"/>
      <c r="O9" s="116"/>
      <c r="P9" s="116"/>
      <c r="Q9" s="116"/>
      <c r="R9" s="116"/>
      <c r="S9" s="116"/>
    </row>
    <row r="10" spans="1:19" s="1" customFormat="1" ht="12" customHeight="1" x14ac:dyDescent="0.2">
      <c r="A10" s="13" t="s">
        <v>28</v>
      </c>
      <c r="B10" s="274"/>
      <c r="C10" s="275"/>
      <c r="D10" s="84"/>
      <c r="E10" s="76">
        <f t="shared" si="0"/>
        <v>0</v>
      </c>
      <c r="F10" s="33"/>
      <c r="G10" s="87"/>
      <c r="H10" s="88"/>
      <c r="I10" s="64">
        <f t="shared" si="1"/>
        <v>0</v>
      </c>
      <c r="J10" s="115"/>
      <c r="K10" s="116"/>
      <c r="L10" s="207"/>
      <c r="M10" s="116"/>
      <c r="N10" s="116"/>
      <c r="O10" s="116"/>
      <c r="P10" s="116"/>
      <c r="Q10" s="116"/>
      <c r="R10" s="116"/>
      <c r="S10" s="116"/>
    </row>
    <row r="11" spans="1:19" s="1" customFormat="1" ht="12" customHeight="1" thickBot="1" x14ac:dyDescent="0.25">
      <c r="A11" s="18"/>
      <c r="B11" s="284" t="s">
        <v>32</v>
      </c>
      <c r="C11" s="285"/>
      <c r="D11" s="43"/>
      <c r="E11" s="44"/>
      <c r="F11" s="38"/>
      <c r="G11" s="45"/>
      <c r="H11" s="59"/>
      <c r="I11" s="65"/>
      <c r="J11" s="115"/>
      <c r="K11" s="116"/>
      <c r="L11" s="207"/>
      <c r="M11" s="116"/>
      <c r="N11" s="116"/>
      <c r="O11" s="116"/>
      <c r="P11" s="116"/>
      <c r="Q11" s="116"/>
      <c r="R11" s="116"/>
      <c r="S11" s="116"/>
    </row>
    <row r="12" spans="1:19" s="1" customFormat="1" ht="12" customHeight="1" x14ac:dyDescent="0.2">
      <c r="A12" s="36" t="s">
        <v>19</v>
      </c>
      <c r="B12" s="283"/>
      <c r="C12" s="283"/>
      <c r="D12" s="84"/>
      <c r="E12" s="76">
        <f>D12/12*1.05</f>
        <v>0</v>
      </c>
      <c r="F12" s="91"/>
      <c r="G12" s="42"/>
      <c r="H12" s="60"/>
      <c r="I12" s="64">
        <f>(D12*F12)</f>
        <v>0</v>
      </c>
      <c r="J12" s="115"/>
      <c r="K12" s="116"/>
      <c r="L12" s="207"/>
      <c r="M12" s="116"/>
      <c r="N12" s="116"/>
      <c r="O12" s="116"/>
      <c r="P12" s="116"/>
      <c r="Q12" s="116"/>
      <c r="R12" s="116"/>
      <c r="S12" s="116"/>
    </row>
    <row r="13" spans="1:19" s="1" customFormat="1" ht="12" customHeight="1" x14ac:dyDescent="0.2">
      <c r="A13" s="13" t="s">
        <v>20</v>
      </c>
      <c r="B13" s="274"/>
      <c r="C13" s="274"/>
      <c r="D13" s="84"/>
      <c r="E13" s="76">
        <f t="shared" ref="E13:E15" si="2">D13/12*1.05</f>
        <v>0</v>
      </c>
      <c r="F13" s="92"/>
      <c r="G13" s="34"/>
      <c r="H13" s="61"/>
      <c r="I13" s="66">
        <f>D13*F13+(D13*G13)+(E13*H13)</f>
        <v>0</v>
      </c>
      <c r="J13" s="115"/>
      <c r="K13" s="116"/>
      <c r="L13" s="207"/>
      <c r="M13" s="116"/>
      <c r="N13" s="116"/>
      <c r="O13" s="116"/>
      <c r="P13" s="116"/>
      <c r="Q13" s="116"/>
      <c r="R13" s="116"/>
      <c r="S13" s="116"/>
    </row>
    <row r="14" spans="1:19" s="1" customFormat="1" ht="12" customHeight="1" x14ac:dyDescent="0.2">
      <c r="A14" s="13" t="s">
        <v>34</v>
      </c>
      <c r="B14" s="274"/>
      <c r="C14" s="274"/>
      <c r="D14" s="84"/>
      <c r="E14" s="76">
        <f t="shared" si="2"/>
        <v>0</v>
      </c>
      <c r="F14" s="92"/>
      <c r="G14" s="34"/>
      <c r="H14" s="61"/>
      <c r="I14" s="66">
        <f>D14*F14+(D14*G14)+(E14*H14)</f>
        <v>0</v>
      </c>
      <c r="J14" s="115"/>
      <c r="K14" s="116"/>
      <c r="L14" s="207"/>
      <c r="M14" s="116"/>
      <c r="N14" s="116"/>
      <c r="O14" s="116"/>
      <c r="P14" s="116"/>
      <c r="Q14" s="116"/>
      <c r="R14" s="116"/>
      <c r="S14" s="116"/>
    </row>
    <row r="15" spans="1:19" s="1" customFormat="1" ht="12" customHeight="1" thickBot="1" x14ac:dyDescent="0.25">
      <c r="A15" s="22" t="s">
        <v>22</v>
      </c>
      <c r="B15" s="298"/>
      <c r="C15" s="299"/>
      <c r="D15" s="135"/>
      <c r="E15" s="76">
        <f t="shared" si="2"/>
        <v>0</v>
      </c>
      <c r="F15" s="137"/>
      <c r="G15" s="138"/>
      <c r="H15" s="139"/>
      <c r="I15" s="140">
        <f>D15*F15+(D15*G15)+(E15*H15)</f>
        <v>0</v>
      </c>
      <c r="J15" s="115"/>
      <c r="K15" s="116"/>
      <c r="L15" s="207"/>
      <c r="M15" s="116"/>
      <c r="N15" s="116"/>
      <c r="O15" s="116"/>
      <c r="P15" s="116"/>
      <c r="Q15" s="116"/>
      <c r="R15" s="116"/>
      <c r="S15" s="116"/>
    </row>
    <row r="16" spans="1:19" s="1" customFormat="1" ht="12" customHeight="1" thickBot="1" x14ac:dyDescent="0.25">
      <c r="A16" s="239" t="s">
        <v>18</v>
      </c>
      <c r="B16" s="240"/>
      <c r="C16" s="240"/>
      <c r="D16" s="240"/>
      <c r="E16" s="240"/>
      <c r="F16" s="240"/>
      <c r="G16" s="240"/>
      <c r="H16" s="240"/>
      <c r="I16" s="150">
        <f>SUM(I5:I15)</f>
        <v>0</v>
      </c>
      <c r="J16" s="115"/>
      <c r="K16" s="116"/>
      <c r="L16" s="207"/>
      <c r="M16" s="116"/>
      <c r="N16" s="116"/>
      <c r="O16" s="116"/>
      <c r="P16" s="116"/>
      <c r="Q16" s="116"/>
      <c r="R16" s="116"/>
      <c r="S16" s="116"/>
    </row>
    <row r="17" spans="1:19" ht="21.75" customHeight="1" thickBot="1" x14ac:dyDescent="0.25">
      <c r="A17" s="261" t="s">
        <v>58</v>
      </c>
      <c r="B17" s="286"/>
      <c r="C17" s="286"/>
      <c r="D17" s="74"/>
      <c r="E17" s="56"/>
      <c r="F17" s="53" t="s">
        <v>36</v>
      </c>
      <c r="G17" s="47" t="s">
        <v>37</v>
      </c>
      <c r="H17" s="62" t="s">
        <v>35</v>
      </c>
      <c r="I17" s="23"/>
      <c r="J17" s="117"/>
    </row>
    <row r="18" spans="1:19" ht="12" customHeight="1" x14ac:dyDescent="0.2">
      <c r="A18" s="14" t="s">
        <v>7</v>
      </c>
      <c r="B18" s="93"/>
      <c r="C18" s="7" t="s">
        <v>89</v>
      </c>
      <c r="D18" s="94"/>
      <c r="E18" s="46">
        <f>D18/12</f>
        <v>0</v>
      </c>
      <c r="F18" s="96"/>
      <c r="G18" s="97"/>
      <c r="H18" s="98"/>
      <c r="I18" s="82">
        <f>SUM(B18*E18*F18)+(B18*E18*G18)+(B18*E18*H18)</f>
        <v>0</v>
      </c>
      <c r="J18" s="117"/>
    </row>
    <row r="19" spans="1:19" ht="12" customHeight="1" x14ac:dyDescent="0.2">
      <c r="A19" s="14" t="s">
        <v>7</v>
      </c>
      <c r="B19" s="93"/>
      <c r="C19" s="7" t="s">
        <v>90</v>
      </c>
      <c r="D19" s="94"/>
      <c r="E19" s="46">
        <f>(D19/12)*1.05</f>
        <v>0</v>
      </c>
      <c r="F19" s="199"/>
      <c r="G19" s="200"/>
      <c r="H19" s="88"/>
      <c r="I19" s="82">
        <f>SUM(B19*E19*F19)+(B19*E19*G19)+(B19*E19*H19)</f>
        <v>0</v>
      </c>
      <c r="J19" s="117"/>
    </row>
    <row r="20" spans="1:19" ht="12" customHeight="1" x14ac:dyDescent="0.2">
      <c r="A20" s="14" t="s">
        <v>7</v>
      </c>
      <c r="B20" s="93"/>
      <c r="C20" s="7" t="s">
        <v>4</v>
      </c>
      <c r="D20" s="94"/>
      <c r="E20" s="46">
        <f>(D20/12)*1.05</f>
        <v>0</v>
      </c>
      <c r="F20" s="99"/>
      <c r="G20" s="100"/>
      <c r="H20" s="90"/>
      <c r="I20" s="82">
        <f t="shared" ref="I20:I26" si="3">SUM(B20*E20*F20)+(B20*E20*G20)+(B20*E20*H20)</f>
        <v>0</v>
      </c>
      <c r="J20" s="117"/>
    </row>
    <row r="21" spans="1:19" s="1" customFormat="1" ht="12" customHeight="1" x14ac:dyDescent="0.2">
      <c r="A21" s="14" t="s">
        <v>7</v>
      </c>
      <c r="B21" s="93"/>
      <c r="C21" s="7" t="s">
        <v>91</v>
      </c>
      <c r="D21" s="220"/>
      <c r="E21" s="106"/>
      <c r="F21" s="33"/>
      <c r="G21" s="100"/>
      <c r="H21" s="90"/>
      <c r="I21" s="82">
        <f t="shared" si="3"/>
        <v>0</v>
      </c>
      <c r="J21" s="115"/>
      <c r="K21" s="116"/>
      <c r="L21" s="207"/>
      <c r="M21" s="116"/>
      <c r="N21" s="116"/>
      <c r="O21" s="116"/>
      <c r="P21" s="116"/>
      <c r="Q21" s="116"/>
      <c r="R21" s="116"/>
      <c r="S21" s="116"/>
    </row>
    <row r="22" spans="1:19" s="1" customFormat="1" ht="12" customHeight="1" x14ac:dyDescent="0.2">
      <c r="A22" s="14" t="s">
        <v>7</v>
      </c>
      <c r="B22" s="93"/>
      <c r="C22" s="7" t="s">
        <v>92</v>
      </c>
      <c r="D22" s="220"/>
      <c r="E22" s="106"/>
      <c r="F22" s="33"/>
      <c r="G22" s="100"/>
      <c r="H22" s="90"/>
      <c r="I22" s="82">
        <f t="shared" si="3"/>
        <v>0</v>
      </c>
      <c r="J22" s="115"/>
      <c r="K22" s="116"/>
      <c r="L22" s="207"/>
      <c r="M22" s="116"/>
      <c r="N22" s="116"/>
      <c r="O22" s="116"/>
      <c r="P22" s="116"/>
      <c r="Q22" s="116"/>
      <c r="R22" s="116"/>
      <c r="S22" s="116"/>
    </row>
    <row r="23" spans="1:19" s="1" customFormat="1" ht="12" customHeight="1" x14ac:dyDescent="0.2">
      <c r="A23" s="14" t="s">
        <v>7</v>
      </c>
      <c r="B23" s="93"/>
      <c r="C23" s="7" t="s">
        <v>93</v>
      </c>
      <c r="D23" s="220"/>
      <c r="E23" s="106"/>
      <c r="F23" s="33"/>
      <c r="G23" s="100"/>
      <c r="H23" s="90"/>
      <c r="I23" s="82">
        <f t="shared" si="3"/>
        <v>0</v>
      </c>
      <c r="J23" s="115"/>
      <c r="K23" s="116"/>
      <c r="L23" s="207"/>
      <c r="M23" s="116"/>
      <c r="N23" s="116"/>
      <c r="O23" s="116"/>
      <c r="P23" s="116"/>
      <c r="Q23" s="116"/>
      <c r="R23" s="116"/>
      <c r="S23" s="116"/>
    </row>
    <row r="24" spans="1:19" s="1" customFormat="1" ht="12" customHeight="1" x14ac:dyDescent="0.2">
      <c r="A24" s="14" t="s">
        <v>7</v>
      </c>
      <c r="B24" s="93"/>
      <c r="C24" s="7" t="s">
        <v>3</v>
      </c>
      <c r="D24" s="85"/>
      <c r="E24" s="106"/>
      <c r="F24" s="33"/>
      <c r="G24" s="100"/>
      <c r="H24" s="90"/>
      <c r="I24" s="82">
        <f t="shared" si="3"/>
        <v>0</v>
      </c>
      <c r="J24" s="115"/>
      <c r="K24" s="116"/>
      <c r="L24" s="207"/>
      <c r="M24" s="116"/>
      <c r="N24" s="116"/>
      <c r="O24" s="116"/>
      <c r="P24" s="116"/>
      <c r="Q24" s="116"/>
      <c r="R24" s="116"/>
      <c r="S24" s="116"/>
    </row>
    <row r="25" spans="1:19" s="1" customFormat="1" ht="12" customHeight="1" x14ac:dyDescent="0.2">
      <c r="A25" s="14" t="s">
        <v>7</v>
      </c>
      <c r="B25" s="93"/>
      <c r="C25" s="7" t="s">
        <v>49</v>
      </c>
      <c r="D25" s="85"/>
      <c r="E25" s="106"/>
      <c r="F25" s="99"/>
      <c r="G25" s="34"/>
      <c r="H25" s="61"/>
      <c r="I25" s="82">
        <f t="shared" si="3"/>
        <v>0</v>
      </c>
      <c r="J25" s="115"/>
      <c r="K25" s="116"/>
      <c r="L25" s="207"/>
      <c r="M25" s="116"/>
      <c r="N25" s="116"/>
      <c r="O25" s="116"/>
      <c r="P25" s="116"/>
      <c r="Q25" s="116"/>
      <c r="R25" s="116"/>
      <c r="S25" s="116"/>
    </row>
    <row r="26" spans="1:19" s="1" customFormat="1" ht="12" customHeight="1" thickBot="1" x14ac:dyDescent="0.25">
      <c r="A26" s="141" t="s">
        <v>7</v>
      </c>
      <c r="B26" s="142"/>
      <c r="C26" s="143" t="s">
        <v>50</v>
      </c>
      <c r="D26" s="144"/>
      <c r="E26" s="145"/>
      <c r="F26" s="146"/>
      <c r="G26" s="147"/>
      <c r="H26" s="148"/>
      <c r="I26" s="149">
        <f t="shared" si="3"/>
        <v>0</v>
      </c>
      <c r="J26" s="115"/>
      <c r="K26" s="116"/>
      <c r="L26" s="207"/>
      <c r="M26" s="116"/>
      <c r="N26" s="116"/>
      <c r="O26" s="116"/>
      <c r="P26" s="116"/>
      <c r="Q26" s="116"/>
      <c r="R26" s="116"/>
      <c r="S26" s="116"/>
    </row>
    <row r="27" spans="1:19" s="1" customFormat="1" ht="12" customHeight="1" thickBot="1" x14ac:dyDescent="0.25">
      <c r="A27" s="239" t="s">
        <v>81</v>
      </c>
      <c r="B27" s="240"/>
      <c r="C27" s="240"/>
      <c r="D27" s="177"/>
      <c r="E27" s="177"/>
      <c r="F27" s="177"/>
      <c r="G27" s="177"/>
      <c r="H27" s="177"/>
      <c r="I27" s="178">
        <f>SUM(I18:I26)</f>
        <v>0</v>
      </c>
      <c r="J27" s="115"/>
      <c r="K27" s="116"/>
      <c r="L27" s="207"/>
      <c r="M27" s="116"/>
      <c r="N27" s="116"/>
      <c r="O27" s="116"/>
      <c r="P27" s="116"/>
      <c r="Q27" s="116"/>
      <c r="R27" s="116"/>
      <c r="S27" s="116"/>
    </row>
    <row r="28" spans="1:19" s="1" customFormat="1" ht="12" customHeight="1" thickBot="1" x14ac:dyDescent="0.25">
      <c r="A28" s="250" t="s">
        <v>105</v>
      </c>
      <c r="B28" s="251"/>
      <c r="C28" s="251"/>
      <c r="D28" s="230"/>
      <c r="E28" s="230"/>
      <c r="F28" s="230"/>
      <c r="G28" s="230"/>
      <c r="H28" s="230"/>
      <c r="I28" s="179">
        <f>I27+I16</f>
        <v>0</v>
      </c>
      <c r="J28" s="115"/>
      <c r="K28" s="116"/>
      <c r="L28" s="207"/>
      <c r="M28" s="116"/>
      <c r="N28" s="116"/>
      <c r="O28" s="116"/>
      <c r="P28" s="116"/>
      <c r="Q28" s="116"/>
      <c r="R28" s="116"/>
      <c r="S28" s="116"/>
    </row>
    <row r="29" spans="1:19" ht="12" customHeight="1" thickBot="1" x14ac:dyDescent="0.25">
      <c r="A29" s="292">
        <v>0.46400000000000002</v>
      </c>
      <c r="B29" s="293"/>
      <c r="C29" s="223" t="s">
        <v>73</v>
      </c>
      <c r="D29" s="224"/>
      <c r="E29" s="224"/>
      <c r="F29" s="224"/>
      <c r="G29" s="224"/>
      <c r="H29" s="225"/>
      <c r="I29" s="226">
        <f>(((I16+I18+I19+I20+I25)*A29))</f>
        <v>0</v>
      </c>
      <c r="J29" s="117"/>
    </row>
    <row r="30" spans="1:19" ht="12" customHeight="1" thickBot="1" x14ac:dyDescent="0.25">
      <c r="A30" s="250" t="s">
        <v>82</v>
      </c>
      <c r="B30" s="251"/>
      <c r="C30" s="251"/>
      <c r="D30" s="182"/>
      <c r="E30" s="182"/>
      <c r="F30" s="182"/>
      <c r="G30" s="182"/>
      <c r="H30" s="182"/>
      <c r="I30" s="179">
        <f>I29+I28</f>
        <v>0</v>
      </c>
      <c r="J30" s="117"/>
    </row>
    <row r="31" spans="1:19" s="3" customFormat="1" ht="12" customHeight="1" x14ac:dyDescent="0.2">
      <c r="A31" s="295" t="s">
        <v>97</v>
      </c>
      <c r="B31" s="296"/>
      <c r="C31" s="296"/>
      <c r="D31" s="296"/>
      <c r="E31" s="296"/>
      <c r="F31" s="296"/>
      <c r="G31" s="296"/>
      <c r="H31" s="297"/>
      <c r="I31" s="214"/>
      <c r="J31" s="113"/>
      <c r="K31" s="114"/>
      <c r="L31" s="206"/>
      <c r="M31" s="114"/>
      <c r="N31" s="114"/>
      <c r="O31" s="114"/>
      <c r="P31" s="114"/>
      <c r="Q31" s="114"/>
      <c r="R31" s="114"/>
      <c r="S31" s="114"/>
    </row>
    <row r="32" spans="1:19" ht="12" customHeight="1" x14ac:dyDescent="0.2">
      <c r="A32" s="15"/>
      <c r="B32" s="7" t="s">
        <v>83</v>
      </c>
      <c r="C32" s="183"/>
      <c r="D32" s="31"/>
      <c r="E32" s="215"/>
      <c r="F32" s="215"/>
      <c r="G32" s="215"/>
      <c r="H32" s="216"/>
      <c r="I32" s="184"/>
      <c r="J32" s="117"/>
    </row>
    <row r="33" spans="1:19" ht="12" customHeight="1" x14ac:dyDescent="0.2">
      <c r="A33" s="15"/>
      <c r="B33" s="7" t="s">
        <v>84</v>
      </c>
      <c r="C33" s="183"/>
      <c r="D33" s="31"/>
      <c r="E33" s="215"/>
      <c r="F33" s="215"/>
      <c r="G33" s="215"/>
      <c r="H33" s="216"/>
      <c r="I33" s="184"/>
      <c r="J33" s="117"/>
    </row>
    <row r="34" spans="1:19" ht="12" customHeight="1" thickBot="1" x14ac:dyDescent="0.25">
      <c r="A34" s="15"/>
      <c r="B34" s="7" t="s">
        <v>85</v>
      </c>
      <c r="C34" s="183"/>
      <c r="D34" s="31"/>
      <c r="E34" s="215"/>
      <c r="F34" s="215"/>
      <c r="G34" s="215"/>
      <c r="H34" s="216"/>
      <c r="I34" s="184"/>
      <c r="J34" s="117"/>
    </row>
    <row r="35" spans="1:19" s="1" customFormat="1" ht="12" customHeight="1" thickBot="1" x14ac:dyDescent="0.25">
      <c r="A35" s="289" t="s">
        <v>0</v>
      </c>
      <c r="B35" s="290"/>
      <c r="C35" s="290"/>
      <c r="D35" s="290"/>
      <c r="E35" s="290"/>
      <c r="F35" s="290"/>
      <c r="G35" s="290"/>
      <c r="H35" s="291"/>
      <c r="I35" s="217">
        <f>SUM(I32:I34)</f>
        <v>0</v>
      </c>
      <c r="J35" s="115"/>
      <c r="K35" s="116"/>
      <c r="L35" s="207"/>
      <c r="M35" s="116"/>
      <c r="N35" s="116"/>
      <c r="O35" s="116"/>
      <c r="P35" s="116"/>
      <c r="Q35" s="116"/>
      <c r="R35" s="116"/>
      <c r="S35" s="116"/>
    </row>
    <row r="36" spans="1:19" ht="12" customHeight="1" x14ac:dyDescent="0.2">
      <c r="A36" s="261" t="s">
        <v>69</v>
      </c>
      <c r="B36" s="286"/>
      <c r="C36" s="286"/>
      <c r="D36" s="286"/>
      <c r="E36" s="286"/>
      <c r="F36" s="286"/>
      <c r="G36" s="286"/>
      <c r="H36" s="286"/>
      <c r="I36" s="25"/>
      <c r="J36" s="117"/>
    </row>
    <row r="37" spans="1:19" s="1" customFormat="1" ht="12" customHeight="1" x14ac:dyDescent="0.2">
      <c r="A37" s="15"/>
      <c r="B37" s="258" t="s">
        <v>65</v>
      </c>
      <c r="C37" s="258"/>
      <c r="D37" s="258"/>
      <c r="E37" s="258"/>
      <c r="F37" s="258"/>
      <c r="G37" s="258"/>
      <c r="H37" s="258"/>
      <c r="I37" s="101"/>
      <c r="J37" s="119"/>
      <c r="K37" s="116"/>
      <c r="L37" s="207"/>
      <c r="M37" s="116"/>
      <c r="N37" s="116"/>
      <c r="O37" s="116"/>
      <c r="P37" s="116"/>
      <c r="Q37" s="116"/>
      <c r="R37" s="116"/>
      <c r="S37" s="116"/>
    </row>
    <row r="38" spans="1:19" s="1" customFormat="1" ht="12" customHeight="1" thickBot="1" x14ac:dyDescent="0.25">
      <c r="A38" s="19"/>
      <c r="B38" s="269" t="s">
        <v>66</v>
      </c>
      <c r="C38" s="269"/>
      <c r="D38" s="269"/>
      <c r="E38" s="269"/>
      <c r="F38" s="269"/>
      <c r="G38" s="269"/>
      <c r="H38" s="269"/>
      <c r="I38" s="102"/>
      <c r="J38" s="115"/>
      <c r="K38" s="116"/>
      <c r="L38" s="207"/>
      <c r="M38" s="116"/>
      <c r="N38" s="116"/>
      <c r="O38" s="116"/>
      <c r="P38" s="116"/>
      <c r="Q38" s="116"/>
      <c r="R38" s="116"/>
      <c r="S38" s="116"/>
    </row>
    <row r="39" spans="1:19" s="1" customFormat="1" ht="12" customHeight="1" thickBot="1" x14ac:dyDescent="0.25">
      <c r="A39" s="247" t="s">
        <v>74</v>
      </c>
      <c r="B39" s="248"/>
      <c r="C39" s="248"/>
      <c r="D39" s="248"/>
      <c r="E39" s="248"/>
      <c r="F39" s="248"/>
      <c r="G39" s="248"/>
      <c r="H39" s="249"/>
      <c r="I39" s="194">
        <f>SUM(I37:I38)</f>
        <v>0</v>
      </c>
      <c r="J39" s="115"/>
      <c r="K39" s="116"/>
      <c r="L39" s="207"/>
      <c r="M39" s="116"/>
      <c r="N39" s="116"/>
      <c r="O39" s="116"/>
      <c r="P39" s="116"/>
      <c r="Q39" s="116"/>
      <c r="R39" s="116"/>
      <c r="S39" s="116"/>
    </row>
    <row r="40" spans="1:19" ht="12" customHeight="1" x14ac:dyDescent="0.2">
      <c r="A40" s="244" t="s">
        <v>8</v>
      </c>
      <c r="B40" s="245"/>
      <c r="C40" s="245"/>
      <c r="D40" s="245"/>
      <c r="E40" s="245"/>
      <c r="F40" s="245"/>
      <c r="G40" s="245"/>
      <c r="H40" s="245"/>
      <c r="I40" s="130"/>
      <c r="J40" s="117"/>
    </row>
    <row r="41" spans="1:19" ht="12" customHeight="1" x14ac:dyDescent="0.2">
      <c r="A41" s="17"/>
      <c r="B41" s="7" t="s">
        <v>78</v>
      </c>
      <c r="C41" s="7"/>
      <c r="D41" s="191"/>
      <c r="E41" s="7" t="s">
        <v>76</v>
      </c>
      <c r="F41" s="183"/>
      <c r="G41" s="183" t="s">
        <v>77</v>
      </c>
      <c r="H41" s="7"/>
      <c r="I41" s="129">
        <f>D41*F41</f>
        <v>0</v>
      </c>
      <c r="J41" s="117"/>
    </row>
    <row r="42" spans="1:19" ht="12" customHeight="1" x14ac:dyDescent="0.2">
      <c r="A42" s="16"/>
      <c r="B42" s="270" t="s">
        <v>9</v>
      </c>
      <c r="C42" s="270"/>
      <c r="D42" s="270"/>
      <c r="E42" s="270"/>
      <c r="F42" s="270"/>
      <c r="G42" s="270"/>
      <c r="H42" s="270"/>
      <c r="I42" s="192"/>
      <c r="J42" s="117"/>
    </row>
    <row r="43" spans="1:19" ht="12" customHeight="1" x14ac:dyDescent="0.2">
      <c r="A43" s="17"/>
      <c r="B43" s="258" t="s">
        <v>10</v>
      </c>
      <c r="C43" s="258"/>
      <c r="D43" s="258"/>
      <c r="E43" s="258"/>
      <c r="F43" s="258"/>
      <c r="G43" s="258"/>
      <c r="H43" s="258"/>
      <c r="I43" s="192"/>
      <c r="J43" s="117"/>
    </row>
    <row r="44" spans="1:19" ht="12" customHeight="1" thickBot="1" x14ac:dyDescent="0.25">
      <c r="A44" s="22"/>
      <c r="B44" s="246" t="s">
        <v>11</v>
      </c>
      <c r="C44" s="246"/>
      <c r="D44" s="246"/>
      <c r="E44" s="246"/>
      <c r="F44" s="246"/>
      <c r="G44" s="246"/>
      <c r="H44" s="246"/>
      <c r="I44" s="193"/>
      <c r="J44" s="117"/>
    </row>
    <row r="45" spans="1:19" ht="12" customHeight="1" thickBot="1" x14ac:dyDescent="0.25">
      <c r="A45" s="241" t="s">
        <v>27</v>
      </c>
      <c r="B45" s="242"/>
      <c r="C45" s="242"/>
      <c r="D45" s="242"/>
      <c r="E45" s="242"/>
      <c r="F45" s="242"/>
      <c r="G45" s="242"/>
      <c r="H45" s="243"/>
      <c r="I45" s="195">
        <f>SUM(I41:I44)</f>
        <v>0</v>
      </c>
      <c r="J45" s="117"/>
    </row>
    <row r="46" spans="1:19" ht="12" customHeight="1" x14ac:dyDescent="0.2">
      <c r="A46" s="244" t="s">
        <v>30</v>
      </c>
      <c r="B46" s="245"/>
      <c r="C46" s="245"/>
      <c r="D46" s="245"/>
      <c r="E46" s="245"/>
      <c r="F46" s="245"/>
      <c r="G46" s="245"/>
      <c r="H46" s="245"/>
      <c r="I46" s="25"/>
      <c r="J46" s="117"/>
    </row>
    <row r="47" spans="1:19" ht="12" customHeight="1" x14ac:dyDescent="0.2">
      <c r="A47" s="15"/>
      <c r="B47" s="7" t="s">
        <v>83</v>
      </c>
      <c r="C47" s="183"/>
      <c r="D47" s="31" t="s">
        <v>88</v>
      </c>
      <c r="E47" s="237"/>
      <c r="F47" s="237"/>
      <c r="G47" s="237"/>
      <c r="H47" s="238"/>
      <c r="I47" s="184">
        <f>IF(E47&lt;=25000,+E47,25000)</f>
        <v>0</v>
      </c>
      <c r="J47" s="117"/>
    </row>
    <row r="48" spans="1:19" ht="12" customHeight="1" x14ac:dyDescent="0.2">
      <c r="A48" s="15"/>
      <c r="B48" s="7" t="s">
        <v>84</v>
      </c>
      <c r="C48" s="183"/>
      <c r="D48" s="31" t="s">
        <v>88</v>
      </c>
      <c r="E48" s="237"/>
      <c r="F48" s="237"/>
      <c r="G48" s="237"/>
      <c r="H48" s="238"/>
      <c r="I48" s="184">
        <f t="shared" ref="I48:I51" si="4">IF(E48&lt;=25000,+E48,25000)</f>
        <v>0</v>
      </c>
      <c r="J48" s="117"/>
    </row>
    <row r="49" spans="1:19" ht="12" customHeight="1" x14ac:dyDescent="0.2">
      <c r="A49" s="15"/>
      <c r="B49" s="7" t="s">
        <v>85</v>
      </c>
      <c r="C49" s="183"/>
      <c r="D49" s="31" t="s">
        <v>88</v>
      </c>
      <c r="E49" s="237"/>
      <c r="F49" s="237"/>
      <c r="G49" s="237"/>
      <c r="H49" s="238"/>
      <c r="I49" s="184">
        <f t="shared" si="4"/>
        <v>0</v>
      </c>
      <c r="J49" s="117"/>
    </row>
    <row r="50" spans="1:19" ht="12" customHeight="1" x14ac:dyDescent="0.2">
      <c r="A50" s="15"/>
      <c r="B50" s="7" t="s">
        <v>86</v>
      </c>
      <c r="C50" s="183"/>
      <c r="D50" s="31" t="s">
        <v>88</v>
      </c>
      <c r="E50" s="237"/>
      <c r="F50" s="237"/>
      <c r="G50" s="237"/>
      <c r="H50" s="238"/>
      <c r="I50" s="184">
        <f t="shared" si="4"/>
        <v>0</v>
      </c>
      <c r="J50" s="117"/>
    </row>
    <row r="51" spans="1:19" ht="12" customHeight="1" x14ac:dyDescent="0.2">
      <c r="A51" s="15"/>
      <c r="B51" s="7" t="s">
        <v>87</v>
      </c>
      <c r="C51" s="183"/>
      <c r="D51" s="31" t="s">
        <v>88</v>
      </c>
      <c r="E51" s="237"/>
      <c r="F51" s="237"/>
      <c r="G51" s="237"/>
      <c r="H51" s="238"/>
      <c r="I51" s="184">
        <f t="shared" si="4"/>
        <v>0</v>
      </c>
      <c r="J51" s="117"/>
    </row>
    <row r="52" spans="1:19" ht="12" customHeight="1" thickBot="1" x14ac:dyDescent="0.25">
      <c r="A52" s="131"/>
      <c r="B52" s="132" t="s">
        <v>38</v>
      </c>
      <c r="C52" s="133"/>
      <c r="D52" s="134"/>
      <c r="E52" s="134"/>
      <c r="F52" s="134"/>
      <c r="G52" s="134"/>
      <c r="H52" s="134"/>
      <c r="I52" s="196">
        <f>SUM(E47:E51)-SUM(I47:I51)</f>
        <v>0</v>
      </c>
      <c r="J52" s="117"/>
    </row>
    <row r="53" spans="1:19" ht="12" customHeight="1" thickBot="1" x14ac:dyDescent="0.25">
      <c r="A53" s="250" t="s">
        <v>29</v>
      </c>
      <c r="B53" s="251"/>
      <c r="C53" s="251"/>
      <c r="D53" s="181"/>
      <c r="E53" s="181"/>
      <c r="F53" s="181"/>
      <c r="G53" s="181"/>
      <c r="H53" s="181"/>
      <c r="I53" s="179">
        <f>SUM(I47:I52)</f>
        <v>0</v>
      </c>
      <c r="J53" s="117"/>
    </row>
    <row r="54" spans="1:19" s="3" customFormat="1" ht="12" customHeight="1" x14ac:dyDescent="0.2">
      <c r="A54" s="261" t="s">
        <v>70</v>
      </c>
      <c r="B54" s="262"/>
      <c r="C54" s="262"/>
      <c r="D54" s="262"/>
      <c r="E54" s="262"/>
      <c r="F54" s="262"/>
      <c r="G54" s="262"/>
      <c r="H54" s="263"/>
      <c r="I54" s="24"/>
      <c r="J54" s="113"/>
      <c r="K54" s="114"/>
      <c r="L54" s="206"/>
      <c r="M54" s="114"/>
      <c r="N54" s="114"/>
      <c r="O54" s="114"/>
      <c r="P54" s="114"/>
      <c r="Q54" s="114"/>
      <c r="R54" s="114"/>
      <c r="S54" s="114"/>
    </row>
    <row r="55" spans="1:19" ht="12" customHeight="1" x14ac:dyDescent="0.2">
      <c r="A55" s="17"/>
      <c r="B55" s="258" t="s">
        <v>13</v>
      </c>
      <c r="C55" s="258"/>
      <c r="D55" s="258"/>
      <c r="E55" s="258"/>
      <c r="F55" s="258"/>
      <c r="G55" s="258"/>
      <c r="H55" s="258"/>
      <c r="I55" s="104"/>
      <c r="J55" s="117"/>
    </row>
    <row r="56" spans="1:19" ht="12" customHeight="1" x14ac:dyDescent="0.2">
      <c r="A56" s="17"/>
      <c r="B56" s="258" t="s">
        <v>14</v>
      </c>
      <c r="C56" s="258"/>
      <c r="D56" s="258"/>
      <c r="E56" s="258"/>
      <c r="F56" s="258"/>
      <c r="G56" s="258"/>
      <c r="H56" s="258"/>
      <c r="I56" s="104"/>
      <c r="J56" s="117"/>
    </row>
    <row r="57" spans="1:19" ht="12" customHeight="1" x14ac:dyDescent="0.2">
      <c r="A57" s="17"/>
      <c r="B57" s="258" t="s">
        <v>15</v>
      </c>
      <c r="C57" s="258"/>
      <c r="D57" s="258"/>
      <c r="E57" s="258"/>
      <c r="F57" s="258"/>
      <c r="G57" s="258"/>
      <c r="H57" s="258"/>
      <c r="I57" s="104"/>
      <c r="J57" s="117"/>
    </row>
    <row r="58" spans="1:19" ht="12" customHeight="1" x14ac:dyDescent="0.2">
      <c r="A58" s="17"/>
      <c r="B58" s="258" t="s">
        <v>16</v>
      </c>
      <c r="C58" s="258"/>
      <c r="D58" s="258"/>
      <c r="E58" s="258"/>
      <c r="F58" s="258"/>
      <c r="G58" s="258"/>
      <c r="H58" s="258"/>
      <c r="I58" s="104"/>
      <c r="J58" s="117"/>
    </row>
    <row r="59" spans="1:19" ht="12" customHeight="1" x14ac:dyDescent="0.2">
      <c r="A59" s="17"/>
      <c r="B59" s="260" t="s">
        <v>79</v>
      </c>
      <c r="C59" s="260"/>
      <c r="D59" s="260"/>
      <c r="E59" s="260"/>
      <c r="F59" s="260"/>
      <c r="G59" s="260"/>
      <c r="H59" s="260"/>
      <c r="I59" s="104"/>
      <c r="J59" s="120" t="s">
        <v>94</v>
      </c>
      <c r="K59" s="118">
        <v>2025</v>
      </c>
      <c r="L59" s="208">
        <v>4167</v>
      </c>
    </row>
    <row r="60" spans="1:19" ht="12" customHeight="1" thickBot="1" x14ac:dyDescent="0.25">
      <c r="A60" s="22"/>
      <c r="B60" s="246" t="s">
        <v>11</v>
      </c>
      <c r="C60" s="246"/>
      <c r="D60" s="246"/>
      <c r="E60" s="246"/>
      <c r="F60" s="246"/>
      <c r="G60" s="246"/>
      <c r="H60" s="246"/>
      <c r="I60" s="103"/>
      <c r="J60" s="117" t="s">
        <v>95</v>
      </c>
      <c r="K60" s="118">
        <f>K59+1</f>
        <v>2026</v>
      </c>
      <c r="L60" s="208">
        <f>L59</f>
        <v>4167</v>
      </c>
    </row>
    <row r="61" spans="1:19" ht="12" customHeight="1" thickBot="1" x14ac:dyDescent="0.25">
      <c r="A61" s="250" t="s">
        <v>17</v>
      </c>
      <c r="B61" s="251"/>
      <c r="C61" s="251"/>
      <c r="D61" s="251"/>
      <c r="E61" s="251"/>
      <c r="F61" s="251"/>
      <c r="G61" s="251"/>
      <c r="H61" s="259"/>
      <c r="I61" s="179">
        <f>SUM(I55:I60)</f>
        <v>0</v>
      </c>
      <c r="J61" s="117"/>
    </row>
    <row r="62" spans="1:19" ht="12" customHeight="1" thickBot="1" x14ac:dyDescent="0.25">
      <c r="A62" s="264" t="s">
        <v>12</v>
      </c>
      <c r="B62" s="265"/>
      <c r="C62" s="265"/>
      <c r="D62" s="265"/>
      <c r="E62" s="265"/>
      <c r="F62" s="265"/>
      <c r="G62" s="265"/>
      <c r="H62" s="265"/>
      <c r="I62" s="172">
        <f>I30+I35+I39+I45+I53+I61</f>
        <v>0</v>
      </c>
      <c r="J62" s="117"/>
    </row>
    <row r="63" spans="1:19" ht="20.25" customHeight="1" x14ac:dyDescent="0.2">
      <c r="A63" s="252" t="s">
        <v>71</v>
      </c>
      <c r="B63" s="253"/>
      <c r="C63" s="254"/>
      <c r="D63" s="20"/>
      <c r="E63" s="21" t="s">
        <v>1</v>
      </c>
      <c r="F63" s="48" t="s">
        <v>39</v>
      </c>
      <c r="G63" s="12" t="s">
        <v>2</v>
      </c>
      <c r="H63" s="166"/>
      <c r="I63" s="26"/>
      <c r="J63" s="117"/>
    </row>
    <row r="64" spans="1:19" ht="12" customHeight="1" x14ac:dyDescent="0.2">
      <c r="A64" s="255"/>
      <c r="B64" s="256"/>
      <c r="C64" s="257"/>
      <c r="D64" s="2" t="s">
        <v>64</v>
      </c>
      <c r="E64" s="105">
        <v>0.48</v>
      </c>
      <c r="F64" s="83">
        <f>SUM(I62-I59-I52-I35-I45)</f>
        <v>0</v>
      </c>
      <c r="G64" s="83">
        <f>E64*F64</f>
        <v>0</v>
      </c>
      <c r="H64" s="167"/>
      <c r="I64" s="27"/>
      <c r="J64" s="117"/>
    </row>
    <row r="65" spans="1:12" ht="12" customHeight="1" thickBot="1" x14ac:dyDescent="0.25">
      <c r="A65" s="276" t="s">
        <v>62</v>
      </c>
      <c r="B65" s="277"/>
      <c r="C65" s="278"/>
      <c r="D65" s="161"/>
      <c r="E65" s="162"/>
      <c r="F65" s="161"/>
      <c r="G65" s="163"/>
      <c r="H65" s="167"/>
      <c r="I65" s="173">
        <f>SUM(G64:G65)</f>
        <v>0</v>
      </c>
      <c r="J65" s="117"/>
    </row>
    <row r="66" spans="1:12" ht="12" customHeight="1" thickBot="1" x14ac:dyDescent="0.25">
      <c r="A66" s="264" t="s">
        <v>63</v>
      </c>
      <c r="B66" s="265"/>
      <c r="C66" s="265"/>
      <c r="D66" s="265"/>
      <c r="E66" s="265"/>
      <c r="F66" s="265"/>
      <c r="G66" s="265"/>
      <c r="H66" s="265"/>
      <c r="I66" s="172">
        <f>I62+I65</f>
        <v>0</v>
      </c>
      <c r="J66" s="117"/>
    </row>
    <row r="67" spans="1:12" ht="11.25" customHeight="1" x14ac:dyDescent="0.2">
      <c r="A67" s="266" t="s">
        <v>75</v>
      </c>
      <c r="B67" s="267"/>
      <c r="C67" s="267"/>
      <c r="D67" s="267"/>
      <c r="E67" s="267"/>
      <c r="F67" s="267"/>
      <c r="G67" s="267"/>
      <c r="H67" s="267"/>
      <c r="I67" s="86" t="s">
        <v>102</v>
      </c>
      <c r="J67" s="117"/>
      <c r="L67" s="209"/>
    </row>
    <row r="68" spans="1:12" x14ac:dyDescent="0.2">
      <c r="J68" s="117"/>
      <c r="L68" s="209"/>
    </row>
  </sheetData>
  <sheetProtection sheet="1" formatRows="0"/>
  <mergeCells count="54">
    <mergeCell ref="F2:G2"/>
    <mergeCell ref="A31:H31"/>
    <mergeCell ref="B15:C15"/>
    <mergeCell ref="B8:C8"/>
    <mergeCell ref="F3:H3"/>
    <mergeCell ref="A66:H66"/>
    <mergeCell ref="A65:C65"/>
    <mergeCell ref="I3:I4"/>
    <mergeCell ref="B5:C5"/>
    <mergeCell ref="B6:C6"/>
    <mergeCell ref="B7:C7"/>
    <mergeCell ref="B13:C13"/>
    <mergeCell ref="B9:C9"/>
    <mergeCell ref="B12:C12"/>
    <mergeCell ref="B11:C11"/>
    <mergeCell ref="A36:H36"/>
    <mergeCell ref="B4:C4"/>
    <mergeCell ref="B14:C14"/>
    <mergeCell ref="A17:C17"/>
    <mergeCell ref="A35:H35"/>
    <mergeCell ref="A29:B29"/>
    <mergeCell ref="A54:H54"/>
    <mergeCell ref="A62:H62"/>
    <mergeCell ref="A67:H67"/>
    <mergeCell ref="A1:H1"/>
    <mergeCell ref="A16:H16"/>
    <mergeCell ref="A53:C53"/>
    <mergeCell ref="A46:H46"/>
    <mergeCell ref="E47:H47"/>
    <mergeCell ref="E48:H48"/>
    <mergeCell ref="E49:H49"/>
    <mergeCell ref="B37:H37"/>
    <mergeCell ref="B38:H38"/>
    <mergeCell ref="B42:H42"/>
    <mergeCell ref="B43:H43"/>
    <mergeCell ref="A3:C3"/>
    <mergeCell ref="B10:C10"/>
    <mergeCell ref="A63:C64"/>
    <mergeCell ref="B55:H55"/>
    <mergeCell ref="B56:H56"/>
    <mergeCell ref="B57:H57"/>
    <mergeCell ref="B58:H58"/>
    <mergeCell ref="A61:H61"/>
    <mergeCell ref="B59:H59"/>
    <mergeCell ref="B60:H60"/>
    <mergeCell ref="E50:H50"/>
    <mergeCell ref="E51:H51"/>
    <mergeCell ref="A27:C27"/>
    <mergeCell ref="A45:H45"/>
    <mergeCell ref="A40:H40"/>
    <mergeCell ref="B44:H44"/>
    <mergeCell ref="A39:H39"/>
    <mergeCell ref="A30:C30"/>
    <mergeCell ref="A28:C28"/>
  </mergeCells>
  <phoneticPr fontId="0" type="noConversion"/>
  <printOptions horizontalCentered="1"/>
  <pageMargins left="0.5" right="0.5" top="0.4" bottom="0.25" header="0.5" footer="0.5"/>
  <pageSetup scale="99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AC6A9-DDF0-48B2-B81C-4560EAD1FD6A}">
  <sheetPr>
    <pageSetUpPr fitToPage="1"/>
  </sheetPr>
  <dimension ref="A1:S68"/>
  <sheetViews>
    <sheetView showZeros="0" zoomScale="140" zoomScaleNormal="140" workbookViewId="0">
      <selection activeCell="D19" sqref="D19"/>
    </sheetView>
  </sheetViews>
  <sheetFormatPr defaultColWidth="9.21875" defaultRowHeight="9.6" x14ac:dyDescent="0.2"/>
  <cols>
    <col min="1" max="1" width="2.5546875" style="2" customWidth="1"/>
    <col min="2" max="2" width="3.44140625" style="2" customWidth="1"/>
    <col min="3" max="3" width="42.77734375" style="2" customWidth="1"/>
    <col min="4" max="4" width="10.21875" style="2" customWidth="1"/>
    <col min="5" max="5" width="8.21875" style="2" customWidth="1"/>
    <col min="6" max="6" width="7.21875" style="2" customWidth="1"/>
    <col min="7" max="7" width="6.77734375" style="2" customWidth="1"/>
    <col min="8" max="8" width="5.77734375" style="2" customWidth="1"/>
    <col min="9" max="9" width="9.21875" style="9" customWidth="1"/>
    <col min="10" max="10" width="5.77734375" style="118" customWidth="1"/>
    <col min="11" max="11" width="4.44140625" style="118" customWidth="1"/>
    <col min="12" max="12" width="6.5546875" style="208" customWidth="1"/>
    <col min="13" max="19" width="9.21875" style="118"/>
    <col min="20" max="16384" width="9.21875" style="2"/>
  </cols>
  <sheetData>
    <row r="1" spans="1:19" s="8" customFormat="1" ht="13.05" customHeight="1" x14ac:dyDescent="0.3">
      <c r="A1" s="315" t="str">
        <f>'Year 1'!A1:H1</f>
        <v xml:space="preserve">SPONSOR: </v>
      </c>
      <c r="B1" s="315"/>
      <c r="C1" s="315"/>
      <c r="D1" s="315"/>
      <c r="E1" s="315"/>
      <c r="F1" s="315"/>
      <c r="G1" s="315"/>
      <c r="H1" s="315"/>
      <c r="I1" s="32" t="s">
        <v>40</v>
      </c>
      <c r="J1" s="110"/>
      <c r="K1" s="111"/>
      <c r="L1" s="205"/>
      <c r="M1" s="112"/>
      <c r="N1" s="112"/>
      <c r="O1" s="112"/>
      <c r="P1" s="112"/>
      <c r="Q1" s="112"/>
      <c r="R1" s="112"/>
      <c r="S1" s="112"/>
    </row>
    <row r="2" spans="1:19" s="8" customFormat="1" ht="12.75" customHeight="1" thickBot="1" x14ac:dyDescent="0.3">
      <c r="A2" s="213" t="str">
        <f>'Year 1'!A2:H2</f>
        <v xml:space="preserve">PRINCIPAL INVESTIGATOR:  </v>
      </c>
      <c r="B2" s="213"/>
      <c r="C2" s="213"/>
      <c r="D2" s="213"/>
      <c r="E2" s="213"/>
      <c r="F2" s="294">
        <f>'Year 1'!I2+1</f>
        <v>46204</v>
      </c>
      <c r="G2" s="294"/>
      <c r="H2" s="221" t="s">
        <v>96</v>
      </c>
      <c r="I2" s="222">
        <f>F2+364</f>
        <v>46568</v>
      </c>
      <c r="J2" s="110"/>
      <c r="K2" s="112"/>
      <c r="L2" s="205"/>
      <c r="M2" s="112"/>
      <c r="N2" s="112"/>
      <c r="O2" s="112"/>
      <c r="P2" s="112"/>
      <c r="Q2" s="112"/>
      <c r="R2" s="112"/>
      <c r="S2" s="112"/>
    </row>
    <row r="3" spans="1:19" s="3" customFormat="1" ht="12" customHeight="1" x14ac:dyDescent="0.2">
      <c r="A3" s="271" t="s">
        <v>24</v>
      </c>
      <c r="B3" s="316"/>
      <c r="C3" s="316"/>
      <c r="D3" s="29" t="s">
        <v>5</v>
      </c>
      <c r="E3" s="28" t="s">
        <v>6</v>
      </c>
      <c r="F3" s="317" t="s">
        <v>25</v>
      </c>
      <c r="G3" s="318"/>
      <c r="H3" s="319"/>
      <c r="I3" s="279" t="s">
        <v>26</v>
      </c>
      <c r="J3" s="113"/>
      <c r="K3" s="114"/>
      <c r="L3" s="206"/>
      <c r="M3" s="114"/>
      <c r="N3" s="114"/>
      <c r="O3" s="114"/>
      <c r="P3" s="114"/>
      <c r="Q3" s="114"/>
      <c r="R3" s="114"/>
      <c r="S3" s="114"/>
    </row>
    <row r="4" spans="1:19" s="1" customFormat="1" ht="19.5" customHeight="1" thickBot="1" x14ac:dyDescent="0.25">
      <c r="A4" s="18"/>
      <c r="B4" s="287" t="s">
        <v>33</v>
      </c>
      <c r="C4" s="288"/>
      <c r="D4" s="38"/>
      <c r="E4" s="39"/>
      <c r="F4" s="40" t="s">
        <v>59</v>
      </c>
      <c r="G4" s="41" t="s">
        <v>60</v>
      </c>
      <c r="H4" s="57" t="s">
        <v>35</v>
      </c>
      <c r="I4" s="280"/>
      <c r="J4" s="115"/>
      <c r="K4" s="116"/>
      <c r="L4" s="207"/>
      <c r="M4" s="116"/>
      <c r="N4" s="116"/>
      <c r="O4" s="116"/>
      <c r="P4" s="116"/>
      <c r="Q4" s="116"/>
      <c r="R4" s="116"/>
      <c r="S4" s="116"/>
    </row>
    <row r="5" spans="1:19" s="1" customFormat="1" ht="12" customHeight="1" x14ac:dyDescent="0.2">
      <c r="A5" s="36" t="s">
        <v>41</v>
      </c>
      <c r="B5" s="320">
        <f>'Year 1'!B5</f>
        <v>0</v>
      </c>
      <c r="C5" s="321"/>
      <c r="D5" s="107">
        <f>('Year 1'!E5*9)*1.05</f>
        <v>0</v>
      </c>
      <c r="E5" s="76">
        <f t="shared" ref="E5:E10" si="0">D5/9</f>
        <v>0</v>
      </c>
      <c r="F5" s="37"/>
      <c r="G5" s="87"/>
      <c r="H5" s="88"/>
      <c r="I5" s="64">
        <f t="shared" ref="I5:I10" si="1">(D5*G5)+(E5*H5)</f>
        <v>0</v>
      </c>
      <c r="J5" s="175" t="s">
        <v>101</v>
      </c>
      <c r="K5" s="176"/>
      <c r="L5" s="210"/>
      <c r="M5" s="176"/>
      <c r="N5" s="176"/>
      <c r="O5" s="176"/>
      <c r="P5" s="116"/>
      <c r="Q5" s="116"/>
      <c r="R5" s="116"/>
      <c r="S5" s="116"/>
    </row>
    <row r="6" spans="1:19" s="1" customFormat="1" ht="12" customHeight="1" x14ac:dyDescent="0.2">
      <c r="A6" s="13" t="s">
        <v>42</v>
      </c>
      <c r="B6" s="320">
        <f>'Year 1'!B6</f>
        <v>0</v>
      </c>
      <c r="C6" s="321"/>
      <c r="D6" s="107">
        <f>('Year 1'!E6*9)*1.05</f>
        <v>0</v>
      </c>
      <c r="E6" s="77">
        <f t="shared" si="0"/>
        <v>0</v>
      </c>
      <c r="F6" s="33"/>
      <c r="G6" s="89"/>
      <c r="H6" s="90"/>
      <c r="I6" s="64">
        <f t="shared" si="1"/>
        <v>0</v>
      </c>
      <c r="J6" s="175" t="s">
        <v>80</v>
      </c>
      <c r="K6" s="176"/>
      <c r="L6" s="210"/>
      <c r="M6" s="176"/>
      <c r="N6" s="176"/>
      <c r="O6" s="176"/>
      <c r="P6" s="116"/>
      <c r="Q6" s="116"/>
      <c r="R6" s="116"/>
      <c r="S6" s="116"/>
    </row>
    <row r="7" spans="1:19" s="1" customFormat="1" ht="12" customHeight="1" x14ac:dyDescent="0.2">
      <c r="A7" s="13" t="s">
        <v>21</v>
      </c>
      <c r="B7" s="320">
        <f>'Year 1'!B7</f>
        <v>0</v>
      </c>
      <c r="C7" s="321"/>
      <c r="D7" s="107">
        <f>('Year 1'!E7*9)*1.05</f>
        <v>0</v>
      </c>
      <c r="E7" s="77">
        <f t="shared" si="0"/>
        <v>0</v>
      </c>
      <c r="F7" s="33"/>
      <c r="G7" s="89"/>
      <c r="H7" s="90"/>
      <c r="I7" s="64">
        <f t="shared" si="1"/>
        <v>0</v>
      </c>
      <c r="J7" s="115"/>
      <c r="K7" s="116"/>
      <c r="L7" s="207"/>
      <c r="M7" s="116"/>
      <c r="N7" s="116"/>
      <c r="O7" s="116"/>
      <c r="P7" s="116"/>
      <c r="Q7" s="116"/>
      <c r="R7" s="116"/>
      <c r="S7" s="116"/>
    </row>
    <row r="8" spans="1:19" s="1" customFormat="1" ht="12" customHeight="1" x14ac:dyDescent="0.2">
      <c r="A8" s="13" t="s">
        <v>22</v>
      </c>
      <c r="B8" s="320">
        <f>'Year 1'!B8</f>
        <v>0</v>
      </c>
      <c r="C8" s="321"/>
      <c r="D8" s="107">
        <f>('Year 1'!E8*9)*1.05</f>
        <v>0</v>
      </c>
      <c r="E8" s="77">
        <f t="shared" si="0"/>
        <v>0</v>
      </c>
      <c r="F8" s="33"/>
      <c r="G8" s="89"/>
      <c r="H8" s="90"/>
      <c r="I8" s="64">
        <f t="shared" si="1"/>
        <v>0</v>
      </c>
      <c r="J8" s="115"/>
      <c r="K8" s="116"/>
      <c r="L8" s="207"/>
      <c r="M8" s="116"/>
      <c r="N8" s="116"/>
      <c r="O8" s="116"/>
      <c r="P8" s="116"/>
      <c r="Q8" s="116"/>
      <c r="R8" s="116"/>
      <c r="S8" s="116"/>
    </row>
    <row r="9" spans="1:19" s="1" customFormat="1" ht="12" customHeight="1" x14ac:dyDescent="0.2">
      <c r="A9" s="13" t="s">
        <v>23</v>
      </c>
      <c r="B9" s="313">
        <f>'Year 1'!B9</f>
        <v>0</v>
      </c>
      <c r="C9" s="314"/>
      <c r="D9" s="107">
        <f>('Year 1'!E9*9)*1.05</f>
        <v>0</v>
      </c>
      <c r="E9" s="77">
        <f t="shared" si="0"/>
        <v>0</v>
      </c>
      <c r="F9" s="33"/>
      <c r="G9" s="89"/>
      <c r="H9" s="90"/>
      <c r="I9" s="64">
        <f t="shared" si="1"/>
        <v>0</v>
      </c>
      <c r="J9" s="115"/>
      <c r="K9" s="116"/>
      <c r="L9" s="207"/>
      <c r="M9" s="116"/>
      <c r="N9" s="116"/>
      <c r="O9" s="116"/>
      <c r="P9" s="116"/>
      <c r="Q9" s="116"/>
      <c r="R9" s="116"/>
      <c r="S9" s="116"/>
    </row>
    <row r="10" spans="1:19" s="1" customFormat="1" ht="12" customHeight="1" x14ac:dyDescent="0.2">
      <c r="A10" s="13" t="s">
        <v>28</v>
      </c>
      <c r="B10" s="313">
        <f>'Year 1'!B10</f>
        <v>0</v>
      </c>
      <c r="C10" s="314"/>
      <c r="D10" s="107">
        <f>('Year 1'!E10*9)*1.05</f>
        <v>0</v>
      </c>
      <c r="E10" s="77">
        <f t="shared" si="0"/>
        <v>0</v>
      </c>
      <c r="F10" s="33"/>
      <c r="G10" s="89"/>
      <c r="H10" s="90"/>
      <c r="I10" s="64">
        <f t="shared" si="1"/>
        <v>0</v>
      </c>
      <c r="J10" s="115"/>
      <c r="K10" s="116"/>
      <c r="L10" s="207"/>
      <c r="M10" s="116"/>
      <c r="N10" s="116"/>
      <c r="O10" s="116"/>
      <c r="P10" s="116"/>
      <c r="Q10" s="116"/>
      <c r="R10" s="116"/>
      <c r="S10" s="116"/>
    </row>
    <row r="11" spans="1:19" s="1" customFormat="1" ht="12" customHeight="1" thickBot="1" x14ac:dyDescent="0.25">
      <c r="A11" s="18"/>
      <c r="B11" s="284" t="s">
        <v>32</v>
      </c>
      <c r="C11" s="285"/>
      <c r="D11" s="108"/>
      <c r="E11" s="44"/>
      <c r="F11" s="38"/>
      <c r="G11" s="45"/>
      <c r="H11" s="59"/>
      <c r="I11" s="65"/>
      <c r="J11" s="115"/>
      <c r="K11" s="116"/>
      <c r="L11" s="207"/>
      <c r="M11" s="116"/>
      <c r="N11" s="116"/>
      <c r="O11" s="116"/>
      <c r="P11" s="116"/>
      <c r="Q11" s="116"/>
      <c r="R11" s="116"/>
      <c r="S11" s="116"/>
    </row>
    <row r="12" spans="1:19" s="1" customFormat="1" ht="12" customHeight="1" x14ac:dyDescent="0.2">
      <c r="A12" s="36" t="s">
        <v>19</v>
      </c>
      <c r="B12" s="309">
        <f>'Year 1'!B12</f>
        <v>0</v>
      </c>
      <c r="C12" s="309"/>
      <c r="D12" s="107">
        <f>('Year 1'!E12*12)*1.05</f>
        <v>0</v>
      </c>
      <c r="E12" s="76">
        <f>D12/12</f>
        <v>0</v>
      </c>
      <c r="F12" s="91"/>
      <c r="G12" s="42"/>
      <c r="H12" s="60"/>
      <c r="I12" s="66">
        <f>D12*F12+(D12*G12)+(E12*H12)</f>
        <v>0</v>
      </c>
      <c r="J12" s="115"/>
      <c r="K12" s="116"/>
      <c r="L12" s="207"/>
      <c r="M12" s="116"/>
      <c r="N12" s="116"/>
      <c r="O12" s="116"/>
      <c r="P12" s="116"/>
      <c r="Q12" s="116"/>
      <c r="R12" s="116"/>
      <c r="S12" s="116"/>
    </row>
    <row r="13" spans="1:19" s="1" customFormat="1" ht="12" customHeight="1" x14ac:dyDescent="0.2">
      <c r="A13" s="13" t="s">
        <v>20</v>
      </c>
      <c r="B13" s="309">
        <f>'Year 1'!B13</f>
        <v>0</v>
      </c>
      <c r="C13" s="309"/>
      <c r="D13" s="107">
        <f>('Year 1'!E13*12)*1.05</f>
        <v>0</v>
      </c>
      <c r="E13" s="77">
        <f>D13/12</f>
        <v>0</v>
      </c>
      <c r="F13" s="92"/>
      <c r="G13" s="34"/>
      <c r="H13" s="61"/>
      <c r="I13" s="66">
        <f>D13*F13+(D13*G13)+(E13*H13)</f>
        <v>0</v>
      </c>
      <c r="J13" s="115"/>
      <c r="K13" s="116"/>
      <c r="L13" s="207"/>
      <c r="M13" s="116"/>
      <c r="N13" s="116"/>
      <c r="O13" s="116"/>
      <c r="P13" s="116"/>
      <c r="Q13" s="116"/>
      <c r="R13" s="116"/>
      <c r="S13" s="116"/>
    </row>
    <row r="14" spans="1:19" s="1" customFormat="1" ht="12" customHeight="1" x14ac:dyDescent="0.2">
      <c r="A14" s="13" t="s">
        <v>34</v>
      </c>
      <c r="B14" s="309">
        <f>'Year 1'!B14</f>
        <v>0</v>
      </c>
      <c r="C14" s="309"/>
      <c r="D14" s="107">
        <f>('Year 1'!E14*12)*1.05</f>
        <v>0</v>
      </c>
      <c r="E14" s="77">
        <f>D14/12</f>
        <v>0</v>
      </c>
      <c r="F14" s="92"/>
      <c r="G14" s="34"/>
      <c r="H14" s="61"/>
      <c r="I14" s="66">
        <f>D14*F14+(D14*G14)+(E14*H14)</f>
        <v>0</v>
      </c>
      <c r="J14" s="115"/>
      <c r="K14" s="116"/>
      <c r="L14" s="207"/>
      <c r="M14" s="116"/>
      <c r="N14" s="116"/>
      <c r="O14" s="116"/>
      <c r="P14" s="116"/>
      <c r="Q14" s="116"/>
      <c r="R14" s="116"/>
      <c r="S14" s="116"/>
    </row>
    <row r="15" spans="1:19" s="1" customFormat="1" ht="12" customHeight="1" thickBot="1" x14ac:dyDescent="0.25">
      <c r="A15" s="22" t="s">
        <v>22</v>
      </c>
      <c r="B15" s="310">
        <f>'Year 1'!B15</f>
        <v>0</v>
      </c>
      <c r="C15" s="310"/>
      <c r="D15" s="107">
        <f>('Year 1'!E15*12)*1.05</f>
        <v>0</v>
      </c>
      <c r="E15" s="136">
        <f>D15/12</f>
        <v>0</v>
      </c>
      <c r="F15" s="137"/>
      <c r="G15" s="138"/>
      <c r="H15" s="139"/>
      <c r="I15" s="140">
        <f>D15*F15+(D15*G15)+(E15*H15)</f>
        <v>0</v>
      </c>
      <c r="J15" s="115"/>
      <c r="K15" s="116"/>
      <c r="L15" s="207"/>
      <c r="M15" s="116"/>
      <c r="N15" s="116"/>
      <c r="O15" s="116"/>
      <c r="P15" s="116"/>
      <c r="Q15" s="116"/>
      <c r="R15" s="116"/>
      <c r="S15" s="116"/>
    </row>
    <row r="16" spans="1:19" s="1" customFormat="1" ht="12" customHeight="1" thickBot="1" x14ac:dyDescent="0.25">
      <c r="A16" s="239" t="s">
        <v>18</v>
      </c>
      <c r="B16" s="240"/>
      <c r="C16" s="240"/>
      <c r="D16" s="240"/>
      <c r="E16" s="240"/>
      <c r="F16" s="240"/>
      <c r="G16" s="240"/>
      <c r="H16" s="240"/>
      <c r="I16" s="150">
        <f>SUM(I5:I15)</f>
        <v>0</v>
      </c>
      <c r="J16" s="115"/>
      <c r="K16" s="116"/>
      <c r="L16" s="207"/>
      <c r="M16" s="116"/>
      <c r="N16" s="116"/>
      <c r="O16" s="116"/>
      <c r="P16" s="116"/>
      <c r="Q16" s="116"/>
      <c r="R16" s="116"/>
      <c r="S16" s="116"/>
    </row>
    <row r="17" spans="1:19" ht="21.75" customHeight="1" thickBot="1" x14ac:dyDescent="0.25">
      <c r="A17" s="261" t="s">
        <v>58</v>
      </c>
      <c r="B17" s="286"/>
      <c r="C17" s="286"/>
      <c r="D17" s="74"/>
      <c r="E17" s="56"/>
      <c r="F17" s="53" t="s">
        <v>36</v>
      </c>
      <c r="G17" s="47" t="s">
        <v>37</v>
      </c>
      <c r="H17" s="62" t="s">
        <v>35</v>
      </c>
      <c r="I17" s="23"/>
      <c r="J17" s="117"/>
    </row>
    <row r="18" spans="1:19" ht="12" customHeight="1" x14ac:dyDescent="0.2">
      <c r="A18" s="14" t="s">
        <v>7</v>
      </c>
      <c r="B18" s="93"/>
      <c r="C18" s="7" t="s">
        <v>89</v>
      </c>
      <c r="D18" s="84"/>
      <c r="E18" s="46">
        <f>D18/12</f>
        <v>0</v>
      </c>
      <c r="F18" s="96"/>
      <c r="G18" s="97"/>
      <c r="H18" s="98"/>
      <c r="I18" s="82">
        <f t="shared" ref="I18:I26" si="2">SUM(B18*E18*F18)+(B18*E18*G18)+(B18*E18*H18)</f>
        <v>0</v>
      </c>
      <c r="J18" s="117"/>
    </row>
    <row r="19" spans="1:19" ht="12" customHeight="1" x14ac:dyDescent="0.2">
      <c r="A19" s="14" t="s">
        <v>7</v>
      </c>
      <c r="B19" s="93"/>
      <c r="C19" s="7" t="s">
        <v>90</v>
      </c>
      <c r="D19" s="107">
        <f>('Year 1'!E19*12)*1.05</f>
        <v>0</v>
      </c>
      <c r="E19" s="46">
        <f>D19/12</f>
        <v>0</v>
      </c>
      <c r="F19" s="199"/>
      <c r="G19" s="200"/>
      <c r="H19" s="88"/>
      <c r="I19" s="82">
        <f>SUM(B19*E19*F19)+(B19*E19*G19)+(B19*E19*H19)</f>
        <v>0</v>
      </c>
      <c r="J19" s="117"/>
    </row>
    <row r="20" spans="1:19" ht="12" customHeight="1" x14ac:dyDescent="0.2">
      <c r="A20" s="14" t="s">
        <v>7</v>
      </c>
      <c r="B20" s="93"/>
      <c r="C20" s="7" t="s">
        <v>4</v>
      </c>
      <c r="D20" s="107">
        <f>('Year 1'!E20*12)*1.05</f>
        <v>0</v>
      </c>
      <c r="E20" s="46">
        <f>D20/12</f>
        <v>0</v>
      </c>
      <c r="F20" s="99"/>
      <c r="G20" s="100"/>
      <c r="H20" s="90"/>
      <c r="I20" s="82">
        <f t="shared" si="2"/>
        <v>0</v>
      </c>
      <c r="J20" s="117"/>
    </row>
    <row r="21" spans="1:19" s="1" customFormat="1" ht="12" customHeight="1" x14ac:dyDescent="0.2">
      <c r="A21" s="14" t="s">
        <v>7</v>
      </c>
      <c r="B21" s="93"/>
      <c r="C21" s="7" t="s">
        <v>91</v>
      </c>
      <c r="D21" s="220"/>
      <c r="E21" s="95"/>
      <c r="F21" s="33"/>
      <c r="G21" s="100"/>
      <c r="H21" s="90"/>
      <c r="I21" s="82">
        <f t="shared" si="2"/>
        <v>0</v>
      </c>
      <c r="J21" s="115"/>
      <c r="K21" s="121"/>
      <c r="L21" s="207"/>
      <c r="M21" s="116"/>
      <c r="N21" s="116"/>
      <c r="O21" s="116"/>
      <c r="P21" s="116"/>
      <c r="Q21" s="116"/>
      <c r="R21" s="116"/>
      <c r="S21" s="116"/>
    </row>
    <row r="22" spans="1:19" s="1" customFormat="1" ht="12" customHeight="1" x14ac:dyDescent="0.2">
      <c r="A22" s="14" t="s">
        <v>7</v>
      </c>
      <c r="B22" s="93"/>
      <c r="C22" s="7" t="s">
        <v>92</v>
      </c>
      <c r="D22" s="220"/>
      <c r="E22" s="95"/>
      <c r="F22" s="33"/>
      <c r="G22" s="100"/>
      <c r="H22" s="90"/>
      <c r="I22" s="82">
        <f t="shared" si="2"/>
        <v>0</v>
      </c>
      <c r="J22" s="115"/>
      <c r="K22" s="121"/>
      <c r="L22" s="207"/>
      <c r="M22" s="116"/>
      <c r="N22" s="116"/>
      <c r="O22" s="116"/>
      <c r="P22" s="116"/>
      <c r="Q22" s="116"/>
      <c r="R22" s="116"/>
      <c r="S22" s="116"/>
    </row>
    <row r="23" spans="1:19" s="1" customFormat="1" ht="12" customHeight="1" x14ac:dyDescent="0.2">
      <c r="A23" s="14" t="s">
        <v>7</v>
      </c>
      <c r="B23" s="93"/>
      <c r="C23" s="7" t="s">
        <v>93</v>
      </c>
      <c r="D23" s="220"/>
      <c r="E23" s="95"/>
      <c r="F23" s="33"/>
      <c r="G23" s="100"/>
      <c r="H23" s="90"/>
      <c r="I23" s="82">
        <f t="shared" si="2"/>
        <v>0</v>
      </c>
      <c r="J23" s="115"/>
      <c r="K23" s="116"/>
      <c r="L23" s="207"/>
      <c r="M23" s="116"/>
      <c r="N23" s="116"/>
      <c r="O23" s="116"/>
      <c r="P23" s="116"/>
      <c r="Q23" s="116"/>
      <c r="R23" s="116"/>
      <c r="S23" s="116"/>
    </row>
    <row r="24" spans="1:19" s="1" customFormat="1" ht="12" customHeight="1" x14ac:dyDescent="0.2">
      <c r="A24" s="14" t="s">
        <v>7</v>
      </c>
      <c r="B24" s="93"/>
      <c r="C24" s="7" t="s">
        <v>3</v>
      </c>
      <c r="D24" s="85"/>
      <c r="E24" s="95"/>
      <c r="F24" s="33"/>
      <c r="G24" s="100"/>
      <c r="H24" s="90"/>
      <c r="I24" s="82">
        <f t="shared" si="2"/>
        <v>0</v>
      </c>
      <c r="J24" s="115"/>
      <c r="K24" s="116"/>
      <c r="L24" s="207"/>
      <c r="M24" s="116"/>
      <c r="N24" s="116"/>
      <c r="O24" s="116"/>
      <c r="P24" s="116"/>
      <c r="Q24" s="116"/>
      <c r="R24" s="116"/>
      <c r="S24" s="116"/>
    </row>
    <row r="25" spans="1:19" s="1" customFormat="1" ht="12" customHeight="1" x14ac:dyDescent="0.2">
      <c r="A25" s="14" t="s">
        <v>7</v>
      </c>
      <c r="B25" s="93"/>
      <c r="C25" s="7" t="s">
        <v>49</v>
      </c>
      <c r="D25" s="85"/>
      <c r="E25" s="95"/>
      <c r="F25" s="99"/>
      <c r="G25" s="34"/>
      <c r="H25" s="61"/>
      <c r="I25" s="82">
        <f t="shared" si="2"/>
        <v>0</v>
      </c>
      <c r="J25" s="115"/>
      <c r="K25" s="116"/>
      <c r="L25" s="207"/>
      <c r="M25" s="116"/>
      <c r="N25" s="116"/>
      <c r="O25" s="116"/>
      <c r="P25" s="116"/>
      <c r="Q25" s="116"/>
      <c r="R25" s="116"/>
      <c r="S25" s="116"/>
    </row>
    <row r="26" spans="1:19" s="1" customFormat="1" ht="12" customHeight="1" thickBot="1" x14ac:dyDescent="0.25">
      <c r="A26" s="141" t="s">
        <v>7</v>
      </c>
      <c r="B26" s="142"/>
      <c r="C26" s="143" t="s">
        <v>50</v>
      </c>
      <c r="D26" s="144"/>
      <c r="E26" s="154"/>
      <c r="F26" s="146"/>
      <c r="G26" s="147"/>
      <c r="H26" s="148"/>
      <c r="I26" s="149">
        <f t="shared" si="2"/>
        <v>0</v>
      </c>
      <c r="J26" s="115"/>
      <c r="K26" s="116"/>
      <c r="L26" s="207"/>
      <c r="M26" s="116"/>
      <c r="N26" s="116"/>
      <c r="O26" s="116"/>
      <c r="P26" s="116"/>
      <c r="Q26" s="116"/>
      <c r="R26" s="116"/>
      <c r="S26" s="116"/>
    </row>
    <row r="27" spans="1:19" s="1" customFormat="1" ht="12" customHeight="1" thickBot="1" x14ac:dyDescent="0.25">
      <c r="A27" s="239" t="s">
        <v>81</v>
      </c>
      <c r="B27" s="240"/>
      <c r="C27" s="240"/>
      <c r="D27" s="177"/>
      <c r="E27" s="177"/>
      <c r="F27" s="177"/>
      <c r="G27" s="177"/>
      <c r="H27" s="177"/>
      <c r="I27" s="178">
        <f>SUM(I18:I26)</f>
        <v>0</v>
      </c>
      <c r="J27" s="115"/>
      <c r="K27" s="116"/>
      <c r="L27" s="207"/>
      <c r="M27" s="116"/>
      <c r="N27" s="116"/>
      <c r="O27" s="116"/>
      <c r="P27" s="116"/>
      <c r="Q27" s="116"/>
      <c r="R27" s="116"/>
      <c r="S27" s="116"/>
    </row>
    <row r="28" spans="1:19" s="1" customFormat="1" ht="12" customHeight="1" thickBot="1" x14ac:dyDescent="0.25">
      <c r="A28" s="250" t="s">
        <v>105</v>
      </c>
      <c r="B28" s="251"/>
      <c r="C28" s="251"/>
      <c r="D28" s="230"/>
      <c r="E28" s="230"/>
      <c r="F28" s="230"/>
      <c r="G28" s="230"/>
      <c r="H28" s="230"/>
      <c r="I28" s="179">
        <f>I27+I16</f>
        <v>0</v>
      </c>
      <c r="J28" s="115"/>
      <c r="K28" s="116"/>
      <c r="L28" s="207"/>
      <c r="M28" s="116"/>
      <c r="N28" s="116"/>
      <c r="O28" s="116"/>
      <c r="P28" s="116"/>
      <c r="Q28" s="116"/>
      <c r="R28" s="116"/>
      <c r="S28" s="116"/>
    </row>
    <row r="29" spans="1:19" ht="12" customHeight="1" thickBot="1" x14ac:dyDescent="0.25">
      <c r="A29" s="311">
        <f>'Year 1'!A29+0.5%</f>
        <v>0.46899999999999997</v>
      </c>
      <c r="B29" s="312"/>
      <c r="C29" s="223" t="s">
        <v>73</v>
      </c>
      <c r="D29" s="224"/>
      <c r="E29" s="224"/>
      <c r="F29" s="224"/>
      <c r="G29" s="224"/>
      <c r="H29" s="225"/>
      <c r="I29" s="226">
        <f>(((I16+I18+I19+I20+I25)*A29))</f>
        <v>0</v>
      </c>
      <c r="J29" s="175" t="s">
        <v>98</v>
      </c>
    </row>
    <row r="30" spans="1:19" ht="12" customHeight="1" thickBot="1" x14ac:dyDescent="0.25">
      <c r="A30" s="250" t="s">
        <v>82</v>
      </c>
      <c r="B30" s="251"/>
      <c r="C30" s="251"/>
      <c r="D30" s="182"/>
      <c r="E30" s="182"/>
      <c r="F30" s="182"/>
      <c r="G30" s="182"/>
      <c r="H30" s="182"/>
      <c r="I30" s="179">
        <f>I29+I28</f>
        <v>0</v>
      </c>
      <c r="J30" s="128"/>
    </row>
    <row r="31" spans="1:19" s="3" customFormat="1" ht="12" customHeight="1" x14ac:dyDescent="0.2">
      <c r="A31" s="295" t="s">
        <v>97</v>
      </c>
      <c r="B31" s="296"/>
      <c r="C31" s="296"/>
      <c r="D31" s="296"/>
      <c r="E31" s="296"/>
      <c r="F31" s="296"/>
      <c r="G31" s="296"/>
      <c r="H31" s="297"/>
      <c r="I31" s="214"/>
      <c r="J31" s="113"/>
      <c r="K31" s="114"/>
      <c r="L31" s="206"/>
      <c r="M31" s="114"/>
      <c r="N31" s="114"/>
      <c r="O31" s="114"/>
      <c r="P31" s="114"/>
      <c r="Q31" s="114"/>
      <c r="R31" s="114"/>
      <c r="S31" s="114"/>
    </row>
    <row r="32" spans="1:19" ht="12" customHeight="1" x14ac:dyDescent="0.2">
      <c r="A32" s="15"/>
      <c r="B32" s="7" t="s">
        <v>83</v>
      </c>
      <c r="C32" s="183"/>
      <c r="D32" s="31"/>
      <c r="E32" s="215"/>
      <c r="F32" s="215"/>
      <c r="G32" s="215"/>
      <c r="H32" s="216"/>
      <c r="I32" s="184"/>
      <c r="J32" s="117"/>
    </row>
    <row r="33" spans="1:19" ht="12" customHeight="1" x14ac:dyDescent="0.2">
      <c r="A33" s="15"/>
      <c r="B33" s="7" t="s">
        <v>84</v>
      </c>
      <c r="C33" s="183"/>
      <c r="D33" s="31"/>
      <c r="E33" s="215"/>
      <c r="F33" s="215"/>
      <c r="G33" s="215"/>
      <c r="H33" s="216"/>
      <c r="I33" s="184"/>
      <c r="J33" s="117"/>
    </row>
    <row r="34" spans="1:19" ht="12" customHeight="1" thickBot="1" x14ac:dyDescent="0.25">
      <c r="A34" s="15"/>
      <c r="B34" s="7" t="s">
        <v>85</v>
      </c>
      <c r="C34" s="183"/>
      <c r="D34" s="31"/>
      <c r="E34" s="215"/>
      <c r="F34" s="215"/>
      <c r="G34" s="215"/>
      <c r="H34" s="216"/>
      <c r="I34" s="184"/>
      <c r="J34" s="117"/>
    </row>
    <row r="35" spans="1:19" s="1" customFormat="1" ht="12" customHeight="1" thickBot="1" x14ac:dyDescent="0.25">
      <c r="A35" s="289" t="s">
        <v>0</v>
      </c>
      <c r="B35" s="290"/>
      <c r="C35" s="290"/>
      <c r="D35" s="290"/>
      <c r="E35" s="290"/>
      <c r="F35" s="290"/>
      <c r="G35" s="290"/>
      <c r="H35" s="291"/>
      <c r="I35" s="217">
        <f>SUM(I32:I34)</f>
        <v>0</v>
      </c>
      <c r="J35" s="115"/>
      <c r="K35" s="116"/>
      <c r="L35" s="207"/>
      <c r="M35" s="116"/>
      <c r="N35" s="116"/>
      <c r="O35" s="116"/>
      <c r="P35" s="116"/>
      <c r="Q35" s="116"/>
      <c r="R35" s="116"/>
      <c r="S35" s="116"/>
    </row>
    <row r="36" spans="1:19" ht="12" customHeight="1" x14ac:dyDescent="0.2">
      <c r="A36" s="261" t="s">
        <v>69</v>
      </c>
      <c r="B36" s="286"/>
      <c r="C36" s="286"/>
      <c r="D36" s="286"/>
      <c r="E36" s="286"/>
      <c r="F36" s="286"/>
      <c r="G36" s="286"/>
      <c r="H36" s="286"/>
      <c r="I36" s="25"/>
      <c r="J36" s="117"/>
    </row>
    <row r="37" spans="1:19" s="1" customFormat="1" ht="12" customHeight="1" x14ac:dyDescent="0.2">
      <c r="A37" s="15"/>
      <c r="B37" s="258" t="s">
        <v>65</v>
      </c>
      <c r="C37" s="258"/>
      <c r="D37" s="258"/>
      <c r="E37" s="258"/>
      <c r="F37" s="258"/>
      <c r="G37" s="258"/>
      <c r="H37" s="258"/>
      <c r="I37" s="101"/>
      <c r="J37" s="119"/>
      <c r="K37" s="116"/>
      <c r="L37" s="207"/>
      <c r="M37" s="126"/>
      <c r="N37" s="116"/>
      <c r="O37" s="116"/>
      <c r="P37" s="116"/>
      <c r="Q37" s="116"/>
      <c r="R37" s="116"/>
      <c r="S37" s="116"/>
    </row>
    <row r="38" spans="1:19" s="1" customFormat="1" ht="12" customHeight="1" thickBot="1" x14ac:dyDescent="0.25">
      <c r="A38" s="19"/>
      <c r="B38" s="269" t="s">
        <v>66</v>
      </c>
      <c r="C38" s="269"/>
      <c r="D38" s="269"/>
      <c r="E38" s="269"/>
      <c r="F38" s="269"/>
      <c r="G38" s="269"/>
      <c r="H38" s="269"/>
      <c r="I38" s="102"/>
      <c r="J38" s="115"/>
      <c r="K38" s="116"/>
      <c r="L38" s="207"/>
      <c r="M38" s="126"/>
      <c r="N38" s="116"/>
      <c r="O38" s="116"/>
      <c r="P38" s="116"/>
      <c r="Q38" s="116"/>
      <c r="R38" s="116"/>
      <c r="S38" s="116"/>
    </row>
    <row r="39" spans="1:19" s="1" customFormat="1" ht="12" customHeight="1" thickBot="1" x14ac:dyDescent="0.25">
      <c r="A39" s="247" t="s">
        <v>74</v>
      </c>
      <c r="B39" s="248"/>
      <c r="C39" s="248"/>
      <c r="D39" s="248"/>
      <c r="E39" s="248"/>
      <c r="F39" s="248"/>
      <c r="G39" s="248"/>
      <c r="H39" s="249"/>
      <c r="I39" s="194">
        <f>SUM(I37:I38)</f>
        <v>0</v>
      </c>
      <c r="J39" s="115"/>
      <c r="K39" s="116"/>
      <c r="L39" s="207"/>
      <c r="M39" s="116"/>
      <c r="N39" s="116"/>
      <c r="O39" s="116"/>
      <c r="P39" s="116"/>
      <c r="Q39" s="116"/>
      <c r="R39" s="116"/>
      <c r="S39" s="116"/>
    </row>
    <row r="40" spans="1:19" ht="12" customHeight="1" x14ac:dyDescent="0.2">
      <c r="A40" s="244" t="s">
        <v>8</v>
      </c>
      <c r="B40" s="245"/>
      <c r="C40" s="245"/>
      <c r="D40" s="245"/>
      <c r="E40" s="245"/>
      <c r="F40" s="245"/>
      <c r="G40" s="245"/>
      <c r="H40" s="245"/>
      <c r="I40" s="130"/>
      <c r="J40" s="117"/>
      <c r="M40" s="126"/>
    </row>
    <row r="41" spans="1:19" ht="12" customHeight="1" x14ac:dyDescent="0.2">
      <c r="A41" s="17"/>
      <c r="B41" s="7" t="s">
        <v>78</v>
      </c>
      <c r="C41" s="7"/>
      <c r="D41" s="191">
        <v>0</v>
      </c>
      <c r="E41" s="7" t="s">
        <v>76</v>
      </c>
      <c r="F41" s="183">
        <v>0</v>
      </c>
      <c r="G41" s="183" t="s">
        <v>77</v>
      </c>
      <c r="H41" s="7"/>
      <c r="I41" s="129">
        <f>D41*F41</f>
        <v>0</v>
      </c>
      <c r="J41" s="117"/>
    </row>
    <row r="42" spans="1:19" ht="12" customHeight="1" x14ac:dyDescent="0.2">
      <c r="A42" s="16"/>
      <c r="B42" s="270" t="s">
        <v>9</v>
      </c>
      <c r="C42" s="270"/>
      <c r="D42" s="270"/>
      <c r="E42" s="270"/>
      <c r="F42" s="270"/>
      <c r="G42" s="270"/>
      <c r="H42" s="308"/>
      <c r="I42" s="192"/>
      <c r="J42" s="117"/>
      <c r="M42" s="127"/>
    </row>
    <row r="43" spans="1:19" ht="12" customHeight="1" x14ac:dyDescent="0.2">
      <c r="A43" s="17"/>
      <c r="B43" s="258" t="s">
        <v>10</v>
      </c>
      <c r="C43" s="258"/>
      <c r="D43" s="258"/>
      <c r="E43" s="258"/>
      <c r="F43" s="258"/>
      <c r="G43" s="258"/>
      <c r="H43" s="303"/>
      <c r="I43" s="192"/>
      <c r="J43" s="117"/>
    </row>
    <row r="44" spans="1:19" ht="12" customHeight="1" thickBot="1" x14ac:dyDescent="0.25">
      <c r="A44" s="22"/>
      <c r="B44" s="246" t="s">
        <v>11</v>
      </c>
      <c r="C44" s="246"/>
      <c r="D44" s="246"/>
      <c r="E44" s="246"/>
      <c r="F44" s="246"/>
      <c r="G44" s="246"/>
      <c r="H44" s="304"/>
      <c r="I44" s="193"/>
      <c r="J44" s="117"/>
    </row>
    <row r="45" spans="1:19" ht="12" customHeight="1" thickBot="1" x14ac:dyDescent="0.25">
      <c r="A45" s="305" t="s">
        <v>27</v>
      </c>
      <c r="B45" s="306"/>
      <c r="C45" s="306"/>
      <c r="D45" s="306"/>
      <c r="E45" s="306"/>
      <c r="F45" s="306"/>
      <c r="G45" s="306"/>
      <c r="H45" s="307"/>
      <c r="I45" s="195">
        <f>SUM(I41:I44)</f>
        <v>0</v>
      </c>
      <c r="J45" s="117"/>
    </row>
    <row r="46" spans="1:19" ht="12" customHeight="1" x14ac:dyDescent="0.2">
      <c r="A46" s="244" t="s">
        <v>30</v>
      </c>
      <c r="B46" s="245"/>
      <c r="C46" s="245"/>
      <c r="D46" s="245"/>
      <c r="E46" s="245"/>
      <c r="F46" s="245"/>
      <c r="G46" s="245"/>
      <c r="H46" s="245"/>
      <c r="I46" s="25"/>
      <c r="J46" s="117"/>
    </row>
    <row r="47" spans="1:19" ht="12" customHeight="1" x14ac:dyDescent="0.2">
      <c r="A47" s="15"/>
      <c r="B47" s="7" t="s">
        <v>83</v>
      </c>
      <c r="C47" s="7">
        <f>'Year 1'!C47</f>
        <v>0</v>
      </c>
      <c r="D47" s="31" t="s">
        <v>88</v>
      </c>
      <c r="E47" s="237"/>
      <c r="F47" s="237"/>
      <c r="G47" s="237"/>
      <c r="H47" s="238"/>
      <c r="I47" s="184">
        <f>IF(E47+'Year 1'!I47&gt;=25000,25000-'Year 1'!I47,E47)</f>
        <v>0</v>
      </c>
      <c r="J47" s="117"/>
    </row>
    <row r="48" spans="1:19" ht="12" customHeight="1" x14ac:dyDescent="0.2">
      <c r="A48" s="15"/>
      <c r="B48" s="7" t="s">
        <v>84</v>
      </c>
      <c r="C48" s="7">
        <f>'Year 1'!C48</f>
        <v>0</v>
      </c>
      <c r="D48" s="31" t="s">
        <v>88</v>
      </c>
      <c r="E48" s="237"/>
      <c r="F48" s="237"/>
      <c r="G48" s="237"/>
      <c r="H48" s="238"/>
      <c r="I48" s="184">
        <f>IF(E48+'Year 1'!I48&gt;=25000,25000-'Year 1'!I48,E48)</f>
        <v>0</v>
      </c>
      <c r="J48" s="117"/>
    </row>
    <row r="49" spans="1:19" ht="12" customHeight="1" x14ac:dyDescent="0.2">
      <c r="A49" s="15"/>
      <c r="B49" s="7" t="s">
        <v>85</v>
      </c>
      <c r="C49" s="7">
        <f>'Year 1'!C49</f>
        <v>0</v>
      </c>
      <c r="D49" s="31" t="s">
        <v>88</v>
      </c>
      <c r="E49" s="237"/>
      <c r="F49" s="237"/>
      <c r="G49" s="237"/>
      <c r="H49" s="238"/>
      <c r="I49" s="184">
        <f>IF(E49+'Year 1'!I49&gt;=25000,25000-'Year 1'!I49,E49)</f>
        <v>0</v>
      </c>
      <c r="J49" s="117"/>
    </row>
    <row r="50" spans="1:19" ht="12" customHeight="1" x14ac:dyDescent="0.2">
      <c r="A50" s="15"/>
      <c r="B50" s="7" t="s">
        <v>86</v>
      </c>
      <c r="C50" s="7">
        <f>'Year 1'!C50</f>
        <v>0</v>
      </c>
      <c r="D50" s="31" t="s">
        <v>88</v>
      </c>
      <c r="E50" s="237"/>
      <c r="F50" s="237"/>
      <c r="G50" s="237"/>
      <c r="H50" s="238"/>
      <c r="I50" s="184">
        <f>IF(E50+'Year 1'!I50&gt;=25000,25000-'Year 1'!I50,E50)</f>
        <v>0</v>
      </c>
      <c r="J50" s="117"/>
    </row>
    <row r="51" spans="1:19" ht="12" customHeight="1" x14ac:dyDescent="0.2">
      <c r="A51" s="15"/>
      <c r="B51" s="7" t="s">
        <v>87</v>
      </c>
      <c r="C51" s="7">
        <f>'Year 1'!C51</f>
        <v>0</v>
      </c>
      <c r="D51" s="31" t="s">
        <v>88</v>
      </c>
      <c r="E51" s="237"/>
      <c r="F51" s="237"/>
      <c r="G51" s="237"/>
      <c r="H51" s="238"/>
      <c r="I51" s="184">
        <f>IF(E51+'Year 1'!I51&gt;=25000,25000-'Year 1'!I51,E51)</f>
        <v>0</v>
      </c>
      <c r="J51" s="117"/>
    </row>
    <row r="52" spans="1:19" ht="12" customHeight="1" thickBot="1" x14ac:dyDescent="0.25">
      <c r="A52" s="131"/>
      <c r="B52" s="132" t="s">
        <v>38</v>
      </c>
      <c r="C52" s="133"/>
      <c r="D52" s="134"/>
      <c r="E52" s="134"/>
      <c r="F52" s="134"/>
      <c r="G52" s="134"/>
      <c r="H52" s="134"/>
      <c r="I52" s="196">
        <f>SUM(E47:E51)-SUM(I47:I51)</f>
        <v>0</v>
      </c>
      <c r="J52" s="117"/>
    </row>
    <row r="53" spans="1:19" ht="12" customHeight="1" thickBot="1" x14ac:dyDescent="0.25">
      <c r="A53" s="250" t="s">
        <v>29</v>
      </c>
      <c r="B53" s="251"/>
      <c r="C53" s="242"/>
      <c r="D53" s="181"/>
      <c r="E53" s="181"/>
      <c r="F53" s="181"/>
      <c r="G53" s="181"/>
      <c r="H53" s="181"/>
      <c r="I53" s="179">
        <f>SUM(I47:I52)</f>
        <v>0</v>
      </c>
      <c r="J53" s="117"/>
    </row>
    <row r="54" spans="1:19" s="3" customFormat="1" ht="12" customHeight="1" x14ac:dyDescent="0.2">
      <c r="A54" s="261" t="s">
        <v>70</v>
      </c>
      <c r="B54" s="262"/>
      <c r="C54" s="262"/>
      <c r="D54" s="262"/>
      <c r="E54" s="262"/>
      <c r="F54" s="262"/>
      <c r="G54" s="262"/>
      <c r="H54" s="263"/>
      <c r="I54" s="24"/>
      <c r="J54" s="113"/>
      <c r="K54" s="114"/>
      <c r="L54" s="206"/>
      <c r="M54" s="114"/>
      <c r="N54" s="114"/>
      <c r="O54" s="114"/>
      <c r="P54" s="114"/>
      <c r="Q54" s="114"/>
      <c r="R54" s="114"/>
      <c r="S54" s="114"/>
    </row>
    <row r="55" spans="1:19" ht="12" customHeight="1" x14ac:dyDescent="0.2">
      <c r="A55" s="17"/>
      <c r="B55" s="258" t="s">
        <v>13</v>
      </c>
      <c r="C55" s="258"/>
      <c r="D55" s="258"/>
      <c r="E55" s="258"/>
      <c r="F55" s="258"/>
      <c r="G55" s="258"/>
      <c r="H55" s="258"/>
      <c r="I55" s="104"/>
      <c r="J55" s="117"/>
    </row>
    <row r="56" spans="1:19" ht="12" customHeight="1" x14ac:dyDescent="0.2">
      <c r="A56" s="17"/>
      <c r="B56" s="258" t="s">
        <v>14</v>
      </c>
      <c r="C56" s="258"/>
      <c r="D56" s="258"/>
      <c r="E56" s="258"/>
      <c r="F56" s="258"/>
      <c r="G56" s="258"/>
      <c r="H56" s="258"/>
      <c r="I56" s="104"/>
      <c r="J56" s="117"/>
    </row>
    <row r="57" spans="1:19" ht="12" customHeight="1" x14ac:dyDescent="0.2">
      <c r="A57" s="17"/>
      <c r="B57" s="258" t="s">
        <v>15</v>
      </c>
      <c r="C57" s="258"/>
      <c r="D57" s="258"/>
      <c r="E57" s="258"/>
      <c r="F57" s="258"/>
      <c r="G57" s="258"/>
      <c r="H57" s="258"/>
      <c r="I57" s="104"/>
      <c r="J57" s="117"/>
    </row>
    <row r="58" spans="1:19" ht="12" customHeight="1" x14ac:dyDescent="0.2">
      <c r="A58" s="17"/>
      <c r="B58" s="258" t="s">
        <v>16</v>
      </c>
      <c r="C58" s="258"/>
      <c r="D58" s="258"/>
      <c r="E58" s="258"/>
      <c r="F58" s="258"/>
      <c r="G58" s="258"/>
      <c r="H58" s="258"/>
      <c r="I58" s="104"/>
      <c r="J58" s="117"/>
    </row>
    <row r="59" spans="1:19" ht="12" customHeight="1" x14ac:dyDescent="0.2">
      <c r="A59" s="17"/>
      <c r="B59" s="260" t="s">
        <v>67</v>
      </c>
      <c r="C59" s="260"/>
      <c r="D59" s="260"/>
      <c r="E59" s="260"/>
      <c r="F59" s="260"/>
      <c r="G59" s="260"/>
      <c r="H59" s="260"/>
      <c r="I59" s="104"/>
      <c r="J59" s="14" t="s">
        <v>94</v>
      </c>
      <c r="K59" s="11">
        <f>'Year 1'!K60</f>
        <v>2026</v>
      </c>
      <c r="L59" s="211">
        <f>ROUNDUP('Year 1'!L60*1.05,0)</f>
        <v>4376</v>
      </c>
    </row>
    <row r="60" spans="1:19" ht="12" customHeight="1" thickBot="1" x14ac:dyDescent="0.25">
      <c r="A60" s="22"/>
      <c r="B60" s="246" t="s">
        <v>11</v>
      </c>
      <c r="C60" s="246"/>
      <c r="D60" s="246"/>
      <c r="E60" s="246"/>
      <c r="F60" s="246"/>
      <c r="G60" s="246"/>
      <c r="H60" s="246"/>
      <c r="I60" s="103"/>
      <c r="J60" s="14" t="s">
        <v>95</v>
      </c>
      <c r="K60" s="11">
        <f>K59+1</f>
        <v>2027</v>
      </c>
      <c r="L60" s="211">
        <f>L59</f>
        <v>4376</v>
      </c>
    </row>
    <row r="61" spans="1:19" ht="12" customHeight="1" thickBot="1" x14ac:dyDescent="0.25">
      <c r="A61" s="250" t="s">
        <v>17</v>
      </c>
      <c r="B61" s="251"/>
      <c r="C61" s="251"/>
      <c r="D61" s="251"/>
      <c r="E61" s="251"/>
      <c r="F61" s="251"/>
      <c r="G61" s="251"/>
      <c r="H61" s="259"/>
      <c r="I61" s="179">
        <f>SUM(I55:I60)</f>
        <v>0</v>
      </c>
      <c r="J61" s="117"/>
    </row>
    <row r="62" spans="1:19" ht="12" customHeight="1" thickBot="1" x14ac:dyDescent="0.25">
      <c r="A62" s="264" t="s">
        <v>12</v>
      </c>
      <c r="B62" s="265"/>
      <c r="C62" s="265"/>
      <c r="D62" s="265"/>
      <c r="E62" s="265"/>
      <c r="F62" s="265"/>
      <c r="G62" s="265"/>
      <c r="H62" s="265"/>
      <c r="I62" s="172">
        <f>I30+I35+I39+I45+I53+I61</f>
        <v>0</v>
      </c>
      <c r="J62" s="117"/>
    </row>
    <row r="63" spans="1:19" ht="20.25" customHeight="1" x14ac:dyDescent="0.2">
      <c r="A63" s="252" t="s">
        <v>71</v>
      </c>
      <c r="B63" s="253"/>
      <c r="C63" s="254"/>
      <c r="D63" s="20"/>
      <c r="E63" s="21" t="s">
        <v>1</v>
      </c>
      <c r="F63" s="48" t="s">
        <v>39</v>
      </c>
      <c r="G63" s="12" t="s">
        <v>2</v>
      </c>
      <c r="H63" s="166"/>
      <c r="I63" s="169"/>
      <c r="J63" s="117"/>
    </row>
    <row r="64" spans="1:19" ht="12" customHeight="1" x14ac:dyDescent="0.2">
      <c r="A64" s="255"/>
      <c r="B64" s="256"/>
      <c r="C64" s="257"/>
      <c r="D64" s="2" t="s">
        <v>64</v>
      </c>
      <c r="E64" s="164">
        <f>'Year 1'!E64</f>
        <v>0.48</v>
      </c>
      <c r="F64" s="83">
        <f>SUM(I62-I59-I52-I35-I45)</f>
        <v>0</v>
      </c>
      <c r="G64" s="83">
        <f>E64*F64</f>
        <v>0</v>
      </c>
      <c r="H64" s="167"/>
      <c r="I64" s="170"/>
      <c r="J64" s="117"/>
    </row>
    <row r="65" spans="1:12" ht="12" customHeight="1" thickBot="1" x14ac:dyDescent="0.25">
      <c r="A65" s="276" t="s">
        <v>62</v>
      </c>
      <c r="B65" s="277"/>
      <c r="C65" s="278"/>
      <c r="D65" s="161"/>
      <c r="E65" s="162"/>
      <c r="F65" s="161"/>
      <c r="G65" s="163"/>
      <c r="H65" s="167"/>
      <c r="I65" s="173">
        <f>SUM(G64:G65)</f>
        <v>0</v>
      </c>
      <c r="J65" s="117"/>
      <c r="L65" s="209"/>
    </row>
    <row r="66" spans="1:12" ht="12" customHeight="1" thickBot="1" x14ac:dyDescent="0.25">
      <c r="A66" s="264" t="s">
        <v>63</v>
      </c>
      <c r="B66" s="265"/>
      <c r="C66" s="265"/>
      <c r="D66" s="265"/>
      <c r="E66" s="265"/>
      <c r="F66" s="265"/>
      <c r="G66" s="265"/>
      <c r="H66" s="265"/>
      <c r="I66" s="172">
        <f>I62+I65</f>
        <v>0</v>
      </c>
      <c r="J66" s="117"/>
      <c r="L66" s="209"/>
    </row>
    <row r="67" spans="1:12" ht="11.25" customHeight="1" x14ac:dyDescent="0.2">
      <c r="A67" s="266" t="s">
        <v>75</v>
      </c>
      <c r="B67" s="267"/>
      <c r="C67" s="267"/>
      <c r="D67" s="267"/>
      <c r="E67" s="267"/>
      <c r="F67" s="267"/>
      <c r="G67" s="267"/>
      <c r="H67" s="267"/>
      <c r="I67" s="86" t="str">
        <f>'Year 1'!I67</f>
        <v>rev 8.19.24</v>
      </c>
      <c r="J67" s="117"/>
      <c r="L67" s="209"/>
    </row>
    <row r="68" spans="1:12" x14ac:dyDescent="0.2">
      <c r="J68" s="117"/>
      <c r="L68" s="209"/>
    </row>
  </sheetData>
  <sheetProtection sheet="1" formatRows="0"/>
  <mergeCells count="54">
    <mergeCell ref="I3:I4"/>
    <mergeCell ref="B4:C4"/>
    <mergeCell ref="B10:C10"/>
    <mergeCell ref="A1:H1"/>
    <mergeCell ref="A3:C3"/>
    <mergeCell ref="F3:H3"/>
    <mergeCell ref="B5:C5"/>
    <mergeCell ref="B6:C6"/>
    <mergeCell ref="B7:C7"/>
    <mergeCell ref="B8:C8"/>
    <mergeCell ref="B9:C9"/>
    <mergeCell ref="F2:G2"/>
    <mergeCell ref="A31:H31"/>
    <mergeCell ref="B11:C11"/>
    <mergeCell ref="B12:C12"/>
    <mergeCell ref="B13:C13"/>
    <mergeCell ref="B14:C14"/>
    <mergeCell ref="B15:C15"/>
    <mergeCell ref="A16:H16"/>
    <mergeCell ref="A17:C17"/>
    <mergeCell ref="A27:C27"/>
    <mergeCell ref="A29:B29"/>
    <mergeCell ref="A30:C30"/>
    <mergeCell ref="A28:C28"/>
    <mergeCell ref="A36:H36"/>
    <mergeCell ref="B37:H37"/>
    <mergeCell ref="B38:H38"/>
    <mergeCell ref="A40:H40"/>
    <mergeCell ref="B42:H42"/>
    <mergeCell ref="B43:H43"/>
    <mergeCell ref="B44:H44"/>
    <mergeCell ref="A35:H35"/>
    <mergeCell ref="A39:H39"/>
    <mergeCell ref="A67:H67"/>
    <mergeCell ref="B57:H57"/>
    <mergeCell ref="A45:H45"/>
    <mergeCell ref="A46:H46"/>
    <mergeCell ref="E47:H47"/>
    <mergeCell ref="E48:H48"/>
    <mergeCell ref="E49:H49"/>
    <mergeCell ref="E50:H50"/>
    <mergeCell ref="E51:H51"/>
    <mergeCell ref="A53:C53"/>
    <mergeCell ref="A54:H54"/>
    <mergeCell ref="B55:H55"/>
    <mergeCell ref="B56:H56"/>
    <mergeCell ref="A65:C65"/>
    <mergeCell ref="A66:H66"/>
    <mergeCell ref="B58:H58"/>
    <mergeCell ref="B59:H59"/>
    <mergeCell ref="B60:H60"/>
    <mergeCell ref="A61:H61"/>
    <mergeCell ref="A62:H62"/>
    <mergeCell ref="A63:C64"/>
  </mergeCells>
  <printOptions horizontalCentered="1"/>
  <pageMargins left="0.5" right="0.5" top="0.4" bottom="0.25" header="0.5" footer="0.5"/>
  <pageSetup scale="99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68"/>
  <sheetViews>
    <sheetView showZeros="0" zoomScale="140" zoomScaleNormal="140" workbookViewId="0">
      <selection activeCell="G5" sqref="G5"/>
    </sheetView>
  </sheetViews>
  <sheetFormatPr defaultColWidth="9.21875" defaultRowHeight="9.6" x14ac:dyDescent="0.2"/>
  <cols>
    <col min="1" max="1" width="2.5546875" style="2" customWidth="1"/>
    <col min="2" max="2" width="3.44140625" style="2" customWidth="1"/>
    <col min="3" max="3" width="42.77734375" style="2" customWidth="1"/>
    <col min="4" max="4" width="10.21875" style="2" customWidth="1"/>
    <col min="5" max="5" width="8.21875" style="2" customWidth="1"/>
    <col min="6" max="6" width="7.21875" style="2" customWidth="1"/>
    <col min="7" max="7" width="6.77734375" style="2" customWidth="1"/>
    <col min="8" max="8" width="5.77734375" style="2" customWidth="1"/>
    <col min="9" max="9" width="9.21875" style="9" customWidth="1"/>
    <col min="10" max="10" width="5.77734375" style="118" customWidth="1"/>
    <col min="11" max="11" width="4.44140625" style="118" customWidth="1"/>
    <col min="12" max="12" width="6.5546875" style="208" customWidth="1"/>
    <col min="13" max="19" width="9.21875" style="118"/>
    <col min="20" max="16384" width="9.21875" style="2"/>
  </cols>
  <sheetData>
    <row r="1" spans="1:19" s="8" customFormat="1" ht="13.05" customHeight="1" x14ac:dyDescent="0.25">
      <c r="A1" s="315" t="str">
        <f>'Year 1'!A1:H1</f>
        <v xml:space="preserve">SPONSOR: </v>
      </c>
      <c r="B1" s="315"/>
      <c r="C1" s="315"/>
      <c r="D1" s="315"/>
      <c r="E1" s="315"/>
      <c r="F1" s="315"/>
      <c r="G1" s="315"/>
      <c r="H1" s="315"/>
      <c r="I1" s="32" t="s">
        <v>43</v>
      </c>
      <c r="J1" s="110"/>
      <c r="K1" s="112"/>
      <c r="L1" s="205"/>
      <c r="M1" s="112"/>
      <c r="N1" s="112"/>
      <c r="O1" s="112"/>
      <c r="P1" s="112"/>
      <c r="Q1" s="112"/>
      <c r="R1" s="112"/>
      <c r="S1" s="112"/>
    </row>
    <row r="2" spans="1:19" s="8" customFormat="1" ht="12.75" customHeight="1" thickBot="1" x14ac:dyDescent="0.3">
      <c r="A2" s="213" t="str">
        <f>'Year 1'!A2:H2</f>
        <v xml:space="preserve">PRINCIPAL INVESTIGATOR:  </v>
      </c>
      <c r="B2" s="213"/>
      <c r="C2" s="213"/>
      <c r="D2" s="213"/>
      <c r="E2" s="213"/>
      <c r="F2" s="294">
        <f>'Year 2'!I2+1</f>
        <v>46569</v>
      </c>
      <c r="G2" s="294"/>
      <c r="H2" s="221" t="s">
        <v>96</v>
      </c>
      <c r="I2" s="222">
        <f>F2+365</f>
        <v>46934</v>
      </c>
      <c r="J2" s="110"/>
      <c r="K2" s="112"/>
      <c r="L2" s="205"/>
      <c r="M2" s="112"/>
      <c r="N2" s="112"/>
      <c r="O2" s="112"/>
      <c r="P2" s="112"/>
      <c r="Q2" s="112"/>
      <c r="R2" s="112"/>
      <c r="S2" s="112"/>
    </row>
    <row r="3" spans="1:19" s="3" customFormat="1" ht="12" customHeight="1" x14ac:dyDescent="0.2">
      <c r="A3" s="271" t="s">
        <v>24</v>
      </c>
      <c r="B3" s="316"/>
      <c r="C3" s="316"/>
      <c r="D3" s="29" t="s">
        <v>5</v>
      </c>
      <c r="E3" s="28" t="s">
        <v>6</v>
      </c>
      <c r="F3" s="317" t="s">
        <v>25</v>
      </c>
      <c r="G3" s="318"/>
      <c r="H3" s="319"/>
      <c r="I3" s="279" t="s">
        <v>26</v>
      </c>
      <c r="J3" s="113"/>
      <c r="K3" s="114"/>
      <c r="L3" s="206"/>
      <c r="M3" s="114"/>
      <c r="N3" s="114"/>
      <c r="O3" s="114"/>
      <c r="P3" s="114"/>
      <c r="Q3" s="114"/>
      <c r="R3" s="114"/>
      <c r="S3" s="114"/>
    </row>
    <row r="4" spans="1:19" s="1" customFormat="1" ht="19.5" customHeight="1" thickBot="1" x14ac:dyDescent="0.25">
      <c r="A4" s="18"/>
      <c r="B4" s="287" t="s">
        <v>33</v>
      </c>
      <c r="C4" s="288"/>
      <c r="D4" s="38"/>
      <c r="E4" s="39"/>
      <c r="F4" s="40" t="s">
        <v>59</v>
      </c>
      <c r="G4" s="41" t="s">
        <v>60</v>
      </c>
      <c r="H4" s="57" t="s">
        <v>35</v>
      </c>
      <c r="I4" s="280"/>
      <c r="J4" s="115"/>
      <c r="K4" s="116"/>
      <c r="L4" s="207"/>
      <c r="M4" s="116"/>
      <c r="N4" s="116"/>
      <c r="O4" s="116"/>
      <c r="P4" s="116"/>
      <c r="Q4" s="116"/>
      <c r="R4" s="116"/>
      <c r="S4" s="116"/>
    </row>
    <row r="5" spans="1:19" s="1" customFormat="1" ht="12" customHeight="1" x14ac:dyDescent="0.2">
      <c r="A5" s="36" t="s">
        <v>41</v>
      </c>
      <c r="B5" s="309">
        <f>'Year 1'!B5</f>
        <v>0</v>
      </c>
      <c r="C5" s="309"/>
      <c r="D5" s="107">
        <f>'Year 2'!D5*1.05</f>
        <v>0</v>
      </c>
      <c r="E5" s="76">
        <f t="shared" ref="E5:E10" si="0">D5/9</f>
        <v>0</v>
      </c>
      <c r="F5" s="37"/>
      <c r="G5" s="87"/>
      <c r="H5" s="88"/>
      <c r="I5" s="64">
        <f t="shared" ref="I5:I10" si="1">(D5*G5)+(E5*H5)</f>
        <v>0</v>
      </c>
      <c r="J5" s="115"/>
      <c r="K5" s="116"/>
      <c r="L5" s="207"/>
      <c r="M5" s="116"/>
      <c r="N5" s="116"/>
      <c r="O5" s="116"/>
      <c r="P5" s="116"/>
      <c r="Q5" s="116"/>
      <c r="R5" s="116"/>
      <c r="S5" s="116"/>
    </row>
    <row r="6" spans="1:19" s="1" customFormat="1" ht="12" customHeight="1" x14ac:dyDescent="0.2">
      <c r="A6" s="13" t="s">
        <v>42</v>
      </c>
      <c r="B6" s="309">
        <f>'Year 1'!B6</f>
        <v>0</v>
      </c>
      <c r="C6" s="309"/>
      <c r="D6" s="107">
        <f>'Year 2'!D6*1.05</f>
        <v>0</v>
      </c>
      <c r="E6" s="77">
        <f t="shared" si="0"/>
        <v>0</v>
      </c>
      <c r="F6" s="33"/>
      <c r="G6" s="89"/>
      <c r="H6" s="90"/>
      <c r="I6" s="64">
        <f t="shared" si="1"/>
        <v>0</v>
      </c>
      <c r="J6" s="115"/>
      <c r="K6" s="116"/>
      <c r="L6" s="207"/>
      <c r="M6" s="116"/>
      <c r="N6" s="116"/>
      <c r="O6" s="116"/>
      <c r="P6" s="116"/>
      <c r="Q6" s="116"/>
      <c r="R6" s="116"/>
      <c r="S6" s="116"/>
    </row>
    <row r="7" spans="1:19" s="1" customFormat="1" ht="12" customHeight="1" x14ac:dyDescent="0.2">
      <c r="A7" s="13" t="s">
        <v>21</v>
      </c>
      <c r="B7" s="309">
        <f>'Year 1'!B7</f>
        <v>0</v>
      </c>
      <c r="C7" s="309"/>
      <c r="D7" s="107">
        <f>'Year 2'!D7*1.05</f>
        <v>0</v>
      </c>
      <c r="E7" s="77">
        <f t="shared" si="0"/>
        <v>0</v>
      </c>
      <c r="F7" s="33"/>
      <c r="G7" s="89"/>
      <c r="H7" s="90"/>
      <c r="I7" s="64">
        <f t="shared" si="1"/>
        <v>0</v>
      </c>
      <c r="J7" s="115"/>
      <c r="K7" s="116"/>
      <c r="L7" s="207"/>
      <c r="M7" s="116"/>
      <c r="N7" s="116"/>
      <c r="O7" s="116"/>
      <c r="P7" s="116"/>
      <c r="Q7" s="116"/>
      <c r="R7" s="116"/>
      <c r="S7" s="116"/>
    </row>
    <row r="8" spans="1:19" s="1" customFormat="1" ht="12" customHeight="1" x14ac:dyDescent="0.2">
      <c r="A8" s="13" t="s">
        <v>22</v>
      </c>
      <c r="B8" s="309">
        <f>'Year 1'!B8</f>
        <v>0</v>
      </c>
      <c r="C8" s="309"/>
      <c r="D8" s="107">
        <f>'Year 2'!D8*1.05</f>
        <v>0</v>
      </c>
      <c r="E8" s="77">
        <f t="shared" si="0"/>
        <v>0</v>
      </c>
      <c r="F8" s="33"/>
      <c r="G8" s="89"/>
      <c r="H8" s="90"/>
      <c r="I8" s="64">
        <f t="shared" si="1"/>
        <v>0</v>
      </c>
      <c r="J8" s="115"/>
      <c r="K8" s="116"/>
      <c r="L8" s="207"/>
      <c r="M8" s="116"/>
      <c r="N8" s="116"/>
      <c r="O8" s="116"/>
      <c r="P8" s="116"/>
      <c r="Q8" s="116"/>
      <c r="R8" s="116"/>
      <c r="S8" s="116"/>
    </row>
    <row r="9" spans="1:19" s="1" customFormat="1" ht="12" customHeight="1" x14ac:dyDescent="0.2">
      <c r="A9" s="13" t="s">
        <v>23</v>
      </c>
      <c r="B9" s="322">
        <f>'Year 1'!B9</f>
        <v>0</v>
      </c>
      <c r="C9" s="309"/>
      <c r="D9" s="107">
        <f>'Year 2'!D9*1.05</f>
        <v>0</v>
      </c>
      <c r="E9" s="77">
        <f t="shared" si="0"/>
        <v>0</v>
      </c>
      <c r="F9" s="33"/>
      <c r="G9" s="89"/>
      <c r="H9" s="90"/>
      <c r="I9" s="64">
        <f t="shared" si="1"/>
        <v>0</v>
      </c>
      <c r="J9" s="115"/>
      <c r="K9" s="116"/>
      <c r="L9" s="207"/>
      <c r="M9" s="116"/>
      <c r="N9" s="116"/>
      <c r="O9" s="116"/>
      <c r="P9" s="116"/>
      <c r="Q9" s="116"/>
      <c r="R9" s="116"/>
      <c r="S9" s="116"/>
    </row>
    <row r="10" spans="1:19" s="1" customFormat="1" ht="12" customHeight="1" x14ac:dyDescent="0.2">
      <c r="A10" s="13" t="s">
        <v>28</v>
      </c>
      <c r="B10" s="322">
        <f>'Year 1'!B10</f>
        <v>0</v>
      </c>
      <c r="C10" s="309"/>
      <c r="D10" s="107">
        <f>'Year 2'!D10*1.05</f>
        <v>0</v>
      </c>
      <c r="E10" s="77">
        <f t="shared" si="0"/>
        <v>0</v>
      </c>
      <c r="F10" s="33"/>
      <c r="G10" s="89"/>
      <c r="H10" s="90"/>
      <c r="I10" s="64">
        <f t="shared" si="1"/>
        <v>0</v>
      </c>
      <c r="J10" s="115"/>
      <c r="K10" s="116"/>
      <c r="L10" s="207"/>
      <c r="M10" s="116"/>
      <c r="N10" s="116"/>
      <c r="O10" s="116"/>
      <c r="P10" s="116"/>
      <c r="Q10" s="116"/>
      <c r="R10" s="116"/>
      <c r="S10" s="116"/>
    </row>
    <row r="11" spans="1:19" s="1" customFormat="1" ht="12" customHeight="1" thickBot="1" x14ac:dyDescent="0.25">
      <c r="A11" s="18"/>
      <c r="B11" s="284" t="s">
        <v>32</v>
      </c>
      <c r="C11" s="285"/>
      <c r="D11" s="108"/>
      <c r="E11" s="44"/>
      <c r="F11" s="38"/>
      <c r="G11" s="45"/>
      <c r="H11" s="59"/>
      <c r="I11" s="65"/>
      <c r="J11" s="115"/>
      <c r="K11" s="116"/>
      <c r="L11" s="207"/>
      <c r="M11" s="116"/>
      <c r="N11" s="116"/>
      <c r="O11" s="116"/>
      <c r="P11" s="116"/>
      <c r="Q11" s="116"/>
      <c r="R11" s="116"/>
      <c r="S11" s="116"/>
    </row>
    <row r="12" spans="1:19" s="1" customFormat="1" ht="12" customHeight="1" x14ac:dyDescent="0.2">
      <c r="A12" s="36" t="s">
        <v>19</v>
      </c>
      <c r="B12" s="309">
        <f>'Year 1'!B12</f>
        <v>0</v>
      </c>
      <c r="C12" s="309"/>
      <c r="D12" s="107">
        <f>'Year 2'!D12*1.05</f>
        <v>0</v>
      </c>
      <c r="E12" s="76">
        <f>D12/12</f>
        <v>0</v>
      </c>
      <c r="F12" s="91"/>
      <c r="G12" s="42"/>
      <c r="H12" s="60"/>
      <c r="I12" s="66">
        <f>D12*F12+(D12*G12)+(E12*H12)</f>
        <v>0</v>
      </c>
      <c r="J12" s="115"/>
      <c r="K12" s="116"/>
      <c r="L12" s="207"/>
      <c r="M12" s="116"/>
      <c r="N12" s="116"/>
      <c r="O12" s="116"/>
      <c r="P12" s="116"/>
      <c r="Q12" s="116"/>
      <c r="R12" s="116"/>
      <c r="S12" s="116"/>
    </row>
    <row r="13" spans="1:19" s="1" customFormat="1" ht="12" customHeight="1" x14ac:dyDescent="0.2">
      <c r="A13" s="13" t="s">
        <v>20</v>
      </c>
      <c r="B13" s="309">
        <f>'Year 1'!B13</f>
        <v>0</v>
      </c>
      <c r="C13" s="309"/>
      <c r="D13" s="107">
        <f>'Year 2'!D13*1.05</f>
        <v>0</v>
      </c>
      <c r="E13" s="77">
        <f>D13/12</f>
        <v>0</v>
      </c>
      <c r="F13" s="92"/>
      <c r="G13" s="34"/>
      <c r="H13" s="61"/>
      <c r="I13" s="66">
        <f>D13*F13+(D13*G13)+(E13*H13)</f>
        <v>0</v>
      </c>
      <c r="J13" s="115"/>
      <c r="K13" s="116"/>
      <c r="L13" s="207"/>
      <c r="M13" s="116"/>
      <c r="N13" s="116"/>
      <c r="O13" s="116"/>
      <c r="P13" s="116"/>
      <c r="Q13" s="116"/>
      <c r="R13" s="116"/>
      <c r="S13" s="116"/>
    </row>
    <row r="14" spans="1:19" s="1" customFormat="1" ht="12" customHeight="1" x14ac:dyDescent="0.2">
      <c r="A14" s="13" t="s">
        <v>34</v>
      </c>
      <c r="B14" s="309">
        <f>'Year 1'!B14</f>
        <v>0</v>
      </c>
      <c r="C14" s="309"/>
      <c r="D14" s="107">
        <f>'Year 2'!D14*1.05</f>
        <v>0</v>
      </c>
      <c r="E14" s="77">
        <f>D14/12</f>
        <v>0</v>
      </c>
      <c r="F14" s="92"/>
      <c r="G14" s="34"/>
      <c r="H14" s="61"/>
      <c r="I14" s="66">
        <f>D14*F14+(D14*G14)+(E14*H14)</f>
        <v>0</v>
      </c>
      <c r="J14" s="115"/>
      <c r="K14" s="116"/>
      <c r="L14" s="207"/>
      <c r="M14" s="116"/>
      <c r="N14" s="116"/>
      <c r="O14" s="116"/>
      <c r="P14" s="116"/>
      <c r="Q14" s="116"/>
      <c r="R14" s="116"/>
      <c r="S14" s="116"/>
    </row>
    <row r="15" spans="1:19" s="1" customFormat="1" ht="12" customHeight="1" thickBot="1" x14ac:dyDescent="0.25">
      <c r="A15" s="22" t="s">
        <v>22</v>
      </c>
      <c r="B15" s="310">
        <f>'Year 1'!B15</f>
        <v>0</v>
      </c>
      <c r="C15" s="310"/>
      <c r="D15" s="107">
        <f>'Year 2'!D15*1.05</f>
        <v>0</v>
      </c>
      <c r="E15" s="136">
        <f>D15/12</f>
        <v>0</v>
      </c>
      <c r="F15" s="137"/>
      <c r="G15" s="138"/>
      <c r="H15" s="139"/>
      <c r="I15" s="140">
        <f>D15*F15+(D15*G15)+(E15*H15)</f>
        <v>0</v>
      </c>
      <c r="J15" s="115"/>
      <c r="K15" s="116"/>
      <c r="L15" s="207"/>
      <c r="M15" s="116"/>
      <c r="N15" s="116"/>
      <c r="O15" s="116"/>
      <c r="P15" s="116"/>
      <c r="Q15" s="116"/>
      <c r="R15" s="116"/>
      <c r="S15" s="116"/>
    </row>
    <row r="16" spans="1:19" s="1" customFormat="1" ht="12" customHeight="1" thickBot="1" x14ac:dyDescent="0.25">
      <c r="A16" s="239" t="s">
        <v>18</v>
      </c>
      <c r="B16" s="240"/>
      <c r="C16" s="240"/>
      <c r="D16" s="240"/>
      <c r="E16" s="240"/>
      <c r="F16" s="240"/>
      <c r="G16" s="240"/>
      <c r="H16" s="240"/>
      <c r="I16" s="150">
        <f>SUM(I5:I15)</f>
        <v>0</v>
      </c>
      <c r="J16" s="115"/>
      <c r="K16" s="116"/>
      <c r="L16" s="207"/>
      <c r="M16" s="116"/>
      <c r="N16" s="116"/>
      <c r="O16" s="116"/>
      <c r="P16" s="116"/>
      <c r="Q16" s="116"/>
      <c r="R16" s="116"/>
      <c r="S16" s="116"/>
    </row>
    <row r="17" spans="1:19" ht="21.75" customHeight="1" thickBot="1" x14ac:dyDescent="0.25">
      <c r="A17" s="261" t="s">
        <v>58</v>
      </c>
      <c r="B17" s="286"/>
      <c r="C17" s="286"/>
      <c r="D17" s="74"/>
      <c r="E17" s="56"/>
      <c r="F17" s="53" t="s">
        <v>36</v>
      </c>
      <c r="G17" s="47" t="s">
        <v>37</v>
      </c>
      <c r="H17" s="62" t="s">
        <v>35</v>
      </c>
      <c r="I17" s="23"/>
      <c r="J17" s="117"/>
    </row>
    <row r="18" spans="1:19" ht="12" customHeight="1" x14ac:dyDescent="0.2">
      <c r="A18" s="14" t="s">
        <v>7</v>
      </c>
      <c r="B18" s="93"/>
      <c r="C18" s="7" t="s">
        <v>89</v>
      </c>
      <c r="D18" s="84"/>
      <c r="E18" s="46">
        <f>D18/12</f>
        <v>0</v>
      </c>
      <c r="F18" s="96"/>
      <c r="G18" s="97"/>
      <c r="H18" s="98"/>
      <c r="I18" s="82">
        <f t="shared" ref="I18:I26" si="2">SUM(B18*E18*F18)+(B18*E18*G18)+(B18*E18*H18)</f>
        <v>0</v>
      </c>
      <c r="J18" s="117"/>
    </row>
    <row r="19" spans="1:19" ht="12" customHeight="1" x14ac:dyDescent="0.2">
      <c r="A19" s="14" t="s">
        <v>7</v>
      </c>
      <c r="B19" s="93"/>
      <c r="C19" s="7" t="s">
        <v>90</v>
      </c>
      <c r="D19" s="107">
        <f>'Year 2'!D19*1.05</f>
        <v>0</v>
      </c>
      <c r="E19" s="46">
        <f>D19/12</f>
        <v>0</v>
      </c>
      <c r="F19" s="199"/>
      <c r="G19" s="200"/>
      <c r="H19" s="88"/>
      <c r="I19" s="82">
        <f>SUM(B19*E19*F19)+(B19*E19*G19)+(B19*E19*H19)</f>
        <v>0</v>
      </c>
      <c r="J19" s="117"/>
    </row>
    <row r="20" spans="1:19" ht="12" customHeight="1" x14ac:dyDescent="0.2">
      <c r="A20" s="14" t="s">
        <v>7</v>
      </c>
      <c r="B20" s="93"/>
      <c r="C20" s="7" t="s">
        <v>4</v>
      </c>
      <c r="D20" s="107">
        <f>'Year 2'!D20*1.05</f>
        <v>0</v>
      </c>
      <c r="E20" s="46">
        <f>D20/12</f>
        <v>0</v>
      </c>
      <c r="F20" s="99"/>
      <c r="G20" s="100"/>
      <c r="H20" s="90"/>
      <c r="I20" s="82">
        <f t="shared" si="2"/>
        <v>0</v>
      </c>
      <c r="J20" s="117"/>
    </row>
    <row r="21" spans="1:19" s="1" customFormat="1" ht="12" customHeight="1" x14ac:dyDescent="0.2">
      <c r="A21" s="14" t="s">
        <v>7</v>
      </c>
      <c r="B21" s="93"/>
      <c r="C21" s="7" t="s">
        <v>91</v>
      </c>
      <c r="D21" s="220"/>
      <c r="E21" s="95"/>
      <c r="F21" s="33"/>
      <c r="G21" s="100"/>
      <c r="H21" s="90"/>
      <c r="I21" s="82">
        <f t="shared" si="2"/>
        <v>0</v>
      </c>
      <c r="J21" s="115"/>
      <c r="K21" s="121"/>
      <c r="L21" s="207"/>
      <c r="M21" s="116"/>
      <c r="N21" s="116"/>
      <c r="O21" s="116"/>
      <c r="P21" s="116"/>
      <c r="Q21" s="116"/>
      <c r="R21" s="116"/>
      <c r="S21" s="116"/>
    </row>
    <row r="22" spans="1:19" s="1" customFormat="1" ht="12" customHeight="1" x14ac:dyDescent="0.2">
      <c r="A22" s="14" t="s">
        <v>7</v>
      </c>
      <c r="B22" s="93"/>
      <c r="C22" s="7" t="s">
        <v>92</v>
      </c>
      <c r="D22" s="220"/>
      <c r="E22" s="95"/>
      <c r="F22" s="33"/>
      <c r="G22" s="100"/>
      <c r="H22" s="90"/>
      <c r="I22" s="82">
        <f t="shared" si="2"/>
        <v>0</v>
      </c>
      <c r="J22" s="115"/>
      <c r="K22" s="121"/>
      <c r="L22" s="207"/>
      <c r="M22" s="116"/>
      <c r="N22" s="116"/>
      <c r="O22" s="116"/>
      <c r="P22" s="116"/>
      <c r="Q22" s="116"/>
      <c r="R22" s="116"/>
      <c r="S22" s="116"/>
    </row>
    <row r="23" spans="1:19" s="1" customFormat="1" ht="12" customHeight="1" x14ac:dyDescent="0.2">
      <c r="A23" s="14" t="s">
        <v>7</v>
      </c>
      <c r="B23" s="93"/>
      <c r="C23" s="7" t="s">
        <v>93</v>
      </c>
      <c r="D23" s="220"/>
      <c r="E23" s="95"/>
      <c r="F23" s="33"/>
      <c r="G23" s="100"/>
      <c r="H23" s="90"/>
      <c r="I23" s="82">
        <f t="shared" si="2"/>
        <v>0</v>
      </c>
      <c r="J23" s="115"/>
      <c r="K23" s="116"/>
      <c r="L23" s="207"/>
      <c r="M23" s="116"/>
      <c r="N23" s="116"/>
      <c r="O23" s="116"/>
      <c r="P23" s="116"/>
      <c r="Q23" s="116"/>
      <c r="R23" s="116"/>
      <c r="S23" s="116"/>
    </row>
    <row r="24" spans="1:19" s="1" customFormat="1" ht="12" customHeight="1" x14ac:dyDescent="0.2">
      <c r="A24" s="14" t="s">
        <v>7</v>
      </c>
      <c r="B24" s="93"/>
      <c r="C24" s="7" t="s">
        <v>3</v>
      </c>
      <c r="D24" s="85"/>
      <c r="E24" s="95"/>
      <c r="F24" s="33"/>
      <c r="G24" s="100"/>
      <c r="H24" s="90"/>
      <c r="I24" s="82">
        <f t="shared" si="2"/>
        <v>0</v>
      </c>
      <c r="J24" s="115"/>
      <c r="K24" s="116"/>
      <c r="L24" s="207"/>
      <c r="M24" s="116"/>
      <c r="N24" s="116"/>
      <c r="O24" s="116"/>
      <c r="P24" s="116"/>
      <c r="Q24" s="116"/>
      <c r="R24" s="116"/>
      <c r="S24" s="116"/>
    </row>
    <row r="25" spans="1:19" s="1" customFormat="1" ht="12" customHeight="1" x14ac:dyDescent="0.2">
      <c r="A25" s="14" t="s">
        <v>7</v>
      </c>
      <c r="B25" s="93"/>
      <c r="C25" s="7" t="s">
        <v>49</v>
      </c>
      <c r="D25" s="85"/>
      <c r="E25" s="95"/>
      <c r="F25" s="99"/>
      <c r="G25" s="34"/>
      <c r="H25" s="61"/>
      <c r="I25" s="82">
        <f t="shared" si="2"/>
        <v>0</v>
      </c>
      <c r="J25" s="115"/>
      <c r="K25" s="116"/>
      <c r="L25" s="207"/>
      <c r="M25" s="116"/>
      <c r="N25" s="116"/>
      <c r="O25" s="116"/>
      <c r="P25" s="116"/>
      <c r="Q25" s="116"/>
      <c r="R25" s="116"/>
      <c r="S25" s="116"/>
    </row>
    <row r="26" spans="1:19" s="1" customFormat="1" ht="12" customHeight="1" thickBot="1" x14ac:dyDescent="0.25">
      <c r="A26" s="141" t="s">
        <v>7</v>
      </c>
      <c r="B26" s="142"/>
      <c r="C26" s="143" t="s">
        <v>50</v>
      </c>
      <c r="D26" s="144"/>
      <c r="E26" s="154"/>
      <c r="F26" s="146"/>
      <c r="G26" s="147"/>
      <c r="H26" s="148"/>
      <c r="I26" s="149">
        <f t="shared" si="2"/>
        <v>0</v>
      </c>
      <c r="J26" s="115"/>
      <c r="K26" s="116"/>
      <c r="L26" s="207"/>
      <c r="M26" s="116"/>
      <c r="N26" s="116"/>
      <c r="O26" s="116"/>
      <c r="P26" s="116"/>
      <c r="Q26" s="116"/>
      <c r="R26" s="116"/>
      <c r="S26" s="116"/>
    </row>
    <row r="27" spans="1:19" s="1" customFormat="1" ht="12" customHeight="1" thickBot="1" x14ac:dyDescent="0.25">
      <c r="A27" s="239" t="s">
        <v>81</v>
      </c>
      <c r="B27" s="240"/>
      <c r="C27" s="240"/>
      <c r="D27" s="177"/>
      <c r="E27" s="177"/>
      <c r="F27" s="177"/>
      <c r="G27" s="177"/>
      <c r="H27" s="177"/>
      <c r="I27" s="178">
        <f>SUM(I18:I26)</f>
        <v>0</v>
      </c>
      <c r="J27" s="115"/>
      <c r="K27" s="116"/>
      <c r="L27" s="207"/>
      <c r="M27" s="116"/>
      <c r="N27" s="116"/>
      <c r="O27" s="116"/>
      <c r="P27" s="116"/>
      <c r="Q27" s="116"/>
      <c r="R27" s="116"/>
      <c r="S27" s="116"/>
    </row>
    <row r="28" spans="1:19" s="1" customFormat="1" ht="12" customHeight="1" thickBot="1" x14ac:dyDescent="0.25">
      <c r="A28" s="250" t="s">
        <v>105</v>
      </c>
      <c r="B28" s="251"/>
      <c r="C28" s="251"/>
      <c r="D28" s="230"/>
      <c r="E28" s="230"/>
      <c r="F28" s="230"/>
      <c r="G28" s="230"/>
      <c r="H28" s="230"/>
      <c r="I28" s="179">
        <f>I27+I16</f>
        <v>0</v>
      </c>
      <c r="J28" s="115"/>
      <c r="K28" s="116"/>
      <c r="L28" s="207"/>
      <c r="M28" s="116"/>
      <c r="N28" s="116"/>
      <c r="O28" s="116"/>
      <c r="P28" s="116"/>
      <c r="Q28" s="116"/>
      <c r="R28" s="116"/>
      <c r="S28" s="116"/>
    </row>
    <row r="29" spans="1:19" ht="12" customHeight="1" thickBot="1" x14ac:dyDescent="0.25">
      <c r="A29" s="311">
        <f>'Year 2'!A29+0.5%</f>
        <v>0.47399999999999998</v>
      </c>
      <c r="B29" s="312"/>
      <c r="C29" s="223" t="s">
        <v>73</v>
      </c>
      <c r="D29" s="224"/>
      <c r="E29" s="224"/>
      <c r="F29" s="224"/>
      <c r="G29" s="224"/>
      <c r="H29" s="225"/>
      <c r="I29" s="226">
        <f>(((I16+I18+I19+I20+I25)*A29))</f>
        <v>0</v>
      </c>
      <c r="J29" s="117"/>
    </row>
    <row r="30" spans="1:19" ht="12" customHeight="1" thickBot="1" x14ac:dyDescent="0.25">
      <c r="A30" s="250" t="s">
        <v>82</v>
      </c>
      <c r="B30" s="251"/>
      <c r="C30" s="251"/>
      <c r="D30" s="182"/>
      <c r="E30" s="182"/>
      <c r="F30" s="182"/>
      <c r="G30" s="182"/>
      <c r="H30" s="182"/>
      <c r="I30" s="179">
        <f>I29+I28</f>
        <v>0</v>
      </c>
      <c r="J30" s="117"/>
    </row>
    <row r="31" spans="1:19" s="3" customFormat="1" ht="12" customHeight="1" x14ac:dyDescent="0.2">
      <c r="A31" s="295" t="s">
        <v>97</v>
      </c>
      <c r="B31" s="296"/>
      <c r="C31" s="296"/>
      <c r="D31" s="296"/>
      <c r="E31" s="296"/>
      <c r="F31" s="296"/>
      <c r="G31" s="296"/>
      <c r="H31" s="297"/>
      <c r="I31" s="214"/>
      <c r="J31" s="113"/>
      <c r="K31" s="114"/>
      <c r="L31" s="206"/>
      <c r="M31" s="114"/>
      <c r="N31" s="114"/>
      <c r="O31" s="114"/>
      <c r="P31" s="114"/>
      <c r="Q31" s="114"/>
      <c r="R31" s="114"/>
      <c r="S31" s="114"/>
    </row>
    <row r="32" spans="1:19" ht="12" customHeight="1" x14ac:dyDescent="0.2">
      <c r="A32" s="15"/>
      <c r="B32" s="7" t="s">
        <v>83</v>
      </c>
      <c r="C32" s="183"/>
      <c r="D32" s="31"/>
      <c r="E32" s="215"/>
      <c r="F32" s="215"/>
      <c r="G32" s="215"/>
      <c r="H32" s="216"/>
      <c r="I32" s="184"/>
      <c r="J32" s="117"/>
    </row>
    <row r="33" spans="1:19" ht="12" customHeight="1" x14ac:dyDescent="0.2">
      <c r="A33" s="15"/>
      <c r="B33" s="7" t="s">
        <v>84</v>
      </c>
      <c r="C33" s="183"/>
      <c r="D33" s="31"/>
      <c r="E33" s="215"/>
      <c r="F33" s="215"/>
      <c r="G33" s="215"/>
      <c r="H33" s="216"/>
      <c r="I33" s="184"/>
      <c r="J33" s="117"/>
    </row>
    <row r="34" spans="1:19" ht="12" customHeight="1" thickBot="1" x14ac:dyDescent="0.25">
      <c r="A34" s="15"/>
      <c r="B34" s="7" t="s">
        <v>85</v>
      </c>
      <c r="C34" s="183"/>
      <c r="D34" s="31"/>
      <c r="E34" s="215"/>
      <c r="F34" s="215"/>
      <c r="G34" s="215"/>
      <c r="H34" s="216"/>
      <c r="I34" s="184"/>
      <c r="J34" s="117"/>
    </row>
    <row r="35" spans="1:19" s="1" customFormat="1" ht="12" customHeight="1" thickBot="1" x14ac:dyDescent="0.25">
      <c r="A35" s="289" t="s">
        <v>0</v>
      </c>
      <c r="B35" s="290"/>
      <c r="C35" s="290"/>
      <c r="D35" s="290"/>
      <c r="E35" s="290"/>
      <c r="F35" s="290"/>
      <c r="G35" s="290"/>
      <c r="H35" s="291"/>
      <c r="I35" s="217">
        <f>SUM(I32:I34)</f>
        <v>0</v>
      </c>
      <c r="J35" s="115"/>
      <c r="K35" s="116"/>
      <c r="L35" s="207"/>
      <c r="M35" s="116"/>
      <c r="N35" s="116"/>
      <c r="O35" s="116"/>
      <c r="P35" s="116"/>
      <c r="Q35" s="116"/>
      <c r="R35" s="116"/>
      <c r="S35" s="116"/>
    </row>
    <row r="36" spans="1:19" ht="12" customHeight="1" x14ac:dyDescent="0.2">
      <c r="A36" s="261" t="s">
        <v>69</v>
      </c>
      <c r="B36" s="286"/>
      <c r="C36" s="286"/>
      <c r="D36" s="286"/>
      <c r="E36" s="286"/>
      <c r="F36" s="286"/>
      <c r="G36" s="286"/>
      <c r="H36" s="286"/>
      <c r="I36" s="25"/>
      <c r="J36" s="117"/>
    </row>
    <row r="37" spans="1:19" s="1" customFormat="1" ht="12" customHeight="1" x14ac:dyDescent="0.2">
      <c r="A37" s="15"/>
      <c r="B37" s="258" t="s">
        <v>65</v>
      </c>
      <c r="C37" s="258"/>
      <c r="D37" s="258"/>
      <c r="E37" s="258"/>
      <c r="F37" s="258"/>
      <c r="G37" s="258"/>
      <c r="H37" s="258"/>
      <c r="I37" s="101"/>
      <c r="J37" s="119"/>
      <c r="K37" s="116"/>
      <c r="L37" s="207"/>
      <c r="M37" s="126"/>
      <c r="N37" s="116"/>
      <c r="O37" s="116"/>
      <c r="P37" s="116"/>
      <c r="Q37" s="116"/>
      <c r="R37" s="116"/>
      <c r="S37" s="116"/>
    </row>
    <row r="38" spans="1:19" s="1" customFormat="1" ht="12" customHeight="1" thickBot="1" x14ac:dyDescent="0.25">
      <c r="A38" s="19"/>
      <c r="B38" s="269" t="s">
        <v>66</v>
      </c>
      <c r="C38" s="269"/>
      <c r="D38" s="269"/>
      <c r="E38" s="269"/>
      <c r="F38" s="269"/>
      <c r="G38" s="269"/>
      <c r="H38" s="269"/>
      <c r="I38" s="102"/>
      <c r="J38" s="115"/>
      <c r="K38" s="116"/>
      <c r="L38" s="207"/>
      <c r="M38" s="126"/>
      <c r="N38" s="116"/>
      <c r="O38" s="116"/>
      <c r="P38" s="116"/>
      <c r="Q38" s="116"/>
      <c r="R38" s="116"/>
      <c r="S38" s="116"/>
    </row>
    <row r="39" spans="1:19" s="1" customFormat="1" ht="12" customHeight="1" thickBot="1" x14ac:dyDescent="0.25">
      <c r="A39" s="247" t="s">
        <v>74</v>
      </c>
      <c r="B39" s="248"/>
      <c r="C39" s="248"/>
      <c r="D39" s="248"/>
      <c r="E39" s="248"/>
      <c r="F39" s="248"/>
      <c r="G39" s="248"/>
      <c r="H39" s="249"/>
      <c r="I39" s="194">
        <f>SUM(I37:I38)</f>
        <v>0</v>
      </c>
      <c r="J39" s="115"/>
      <c r="K39" s="116"/>
      <c r="L39" s="207"/>
      <c r="M39" s="116"/>
      <c r="N39" s="116"/>
      <c r="O39" s="116"/>
      <c r="P39" s="116"/>
      <c r="Q39" s="116"/>
      <c r="R39" s="116"/>
      <c r="S39" s="116"/>
    </row>
    <row r="40" spans="1:19" ht="12" customHeight="1" x14ac:dyDescent="0.2">
      <c r="A40" s="244" t="s">
        <v>8</v>
      </c>
      <c r="B40" s="245"/>
      <c r="C40" s="245"/>
      <c r="D40" s="245"/>
      <c r="E40" s="245"/>
      <c r="F40" s="245"/>
      <c r="G40" s="245"/>
      <c r="H40" s="245"/>
      <c r="I40" s="130"/>
      <c r="J40" s="117"/>
      <c r="M40" s="126"/>
    </row>
    <row r="41" spans="1:19" ht="12" customHeight="1" x14ac:dyDescent="0.2">
      <c r="A41" s="17"/>
      <c r="B41" s="7" t="s">
        <v>78</v>
      </c>
      <c r="C41" s="7"/>
      <c r="D41" s="191">
        <v>0</v>
      </c>
      <c r="E41" s="7" t="s">
        <v>76</v>
      </c>
      <c r="F41" s="183">
        <v>0</v>
      </c>
      <c r="G41" s="183" t="s">
        <v>77</v>
      </c>
      <c r="H41" s="7"/>
      <c r="I41" s="129">
        <f>D41*F41</f>
        <v>0</v>
      </c>
      <c r="J41" s="117"/>
    </row>
    <row r="42" spans="1:19" ht="12" customHeight="1" x14ac:dyDescent="0.2">
      <c r="A42" s="16"/>
      <c r="B42" s="270" t="s">
        <v>9</v>
      </c>
      <c r="C42" s="270"/>
      <c r="D42" s="270"/>
      <c r="E42" s="270"/>
      <c r="F42" s="270"/>
      <c r="G42" s="270"/>
      <c r="H42" s="308"/>
      <c r="I42" s="192"/>
      <c r="J42" s="117"/>
      <c r="M42" s="127"/>
    </row>
    <row r="43" spans="1:19" ht="12" customHeight="1" x14ac:dyDescent="0.2">
      <c r="A43" s="17"/>
      <c r="B43" s="258" t="s">
        <v>10</v>
      </c>
      <c r="C43" s="258"/>
      <c r="D43" s="258"/>
      <c r="E43" s="258"/>
      <c r="F43" s="258"/>
      <c r="G43" s="258"/>
      <c r="H43" s="303"/>
      <c r="I43" s="192"/>
      <c r="J43" s="117"/>
    </row>
    <row r="44" spans="1:19" ht="12" customHeight="1" thickBot="1" x14ac:dyDescent="0.25">
      <c r="A44" s="22"/>
      <c r="B44" s="246" t="s">
        <v>11</v>
      </c>
      <c r="C44" s="246"/>
      <c r="D44" s="246"/>
      <c r="E44" s="246"/>
      <c r="F44" s="246"/>
      <c r="G44" s="246"/>
      <c r="H44" s="304"/>
      <c r="I44" s="193"/>
      <c r="J44" s="117"/>
    </row>
    <row r="45" spans="1:19" ht="12" customHeight="1" thickBot="1" x14ac:dyDescent="0.25">
      <c r="A45" s="305" t="s">
        <v>27</v>
      </c>
      <c r="B45" s="306"/>
      <c r="C45" s="306"/>
      <c r="D45" s="306"/>
      <c r="E45" s="306"/>
      <c r="F45" s="306"/>
      <c r="G45" s="306"/>
      <c r="H45" s="307"/>
      <c r="I45" s="195">
        <f>SUM(I41:I44)</f>
        <v>0</v>
      </c>
      <c r="J45" s="117"/>
    </row>
    <row r="46" spans="1:19" ht="12" customHeight="1" x14ac:dyDescent="0.2">
      <c r="A46" s="244" t="s">
        <v>30</v>
      </c>
      <c r="B46" s="245"/>
      <c r="C46" s="245"/>
      <c r="D46" s="245"/>
      <c r="E46" s="245"/>
      <c r="F46" s="245"/>
      <c r="G46" s="245"/>
      <c r="H46" s="245"/>
      <c r="I46" s="25"/>
      <c r="J46" s="117"/>
    </row>
    <row r="47" spans="1:19" ht="12" customHeight="1" x14ac:dyDescent="0.2">
      <c r="A47" s="15"/>
      <c r="B47" s="7" t="s">
        <v>83</v>
      </c>
      <c r="C47" s="7">
        <f>'Year 2'!C47</f>
        <v>0</v>
      </c>
      <c r="D47" s="31" t="s">
        <v>88</v>
      </c>
      <c r="E47" s="237"/>
      <c r="F47" s="237"/>
      <c r="G47" s="237"/>
      <c r="H47" s="238"/>
      <c r="I47" s="184">
        <f>IF(E47+'Year 2'!I47+'Year 1'!I47&gt;=25000,25000-('Year 2'!I47+'Year 1'!I47),E47)</f>
        <v>0</v>
      </c>
      <c r="J47" s="117"/>
    </row>
    <row r="48" spans="1:19" ht="12" customHeight="1" x14ac:dyDescent="0.2">
      <c r="A48" s="15"/>
      <c r="B48" s="7" t="s">
        <v>84</v>
      </c>
      <c r="C48" s="7">
        <f>'Year 2'!C48</f>
        <v>0</v>
      </c>
      <c r="D48" s="31" t="s">
        <v>88</v>
      </c>
      <c r="E48" s="237"/>
      <c r="F48" s="237"/>
      <c r="G48" s="237"/>
      <c r="H48" s="238"/>
      <c r="I48" s="184">
        <f>IF(E48+'Year 2'!I48+'Year 1'!I48&gt;=25000,25000-('Year 2'!I48+'Year 1'!I48),E48)</f>
        <v>0</v>
      </c>
      <c r="J48" s="117"/>
    </row>
    <row r="49" spans="1:19" ht="12" customHeight="1" x14ac:dyDescent="0.2">
      <c r="A49" s="15"/>
      <c r="B49" s="7" t="s">
        <v>85</v>
      </c>
      <c r="C49" s="7">
        <f>'Year 2'!C49</f>
        <v>0</v>
      </c>
      <c r="D49" s="31" t="s">
        <v>88</v>
      </c>
      <c r="E49" s="237"/>
      <c r="F49" s="237"/>
      <c r="G49" s="237"/>
      <c r="H49" s="238"/>
      <c r="I49" s="184">
        <f>IF(E49+'Year 2'!I49+'Year 1'!I49&gt;=25000,25000-('Year 2'!I49+'Year 1'!I49),E49)</f>
        <v>0</v>
      </c>
      <c r="J49" s="117"/>
    </row>
    <row r="50" spans="1:19" ht="12" customHeight="1" x14ac:dyDescent="0.2">
      <c r="A50" s="15"/>
      <c r="B50" s="7" t="s">
        <v>86</v>
      </c>
      <c r="C50" s="7">
        <f>'Year 2'!C50</f>
        <v>0</v>
      </c>
      <c r="D50" s="31" t="s">
        <v>88</v>
      </c>
      <c r="E50" s="237"/>
      <c r="F50" s="237"/>
      <c r="G50" s="237"/>
      <c r="H50" s="238"/>
      <c r="I50" s="184">
        <f>IF(E50+'Year 2'!I50+'Year 1'!I50&gt;=25000,25000-('Year 2'!I50+'Year 1'!I50),E50)</f>
        <v>0</v>
      </c>
      <c r="J50" s="117"/>
    </row>
    <row r="51" spans="1:19" ht="12" customHeight="1" x14ac:dyDescent="0.2">
      <c r="A51" s="15"/>
      <c r="B51" s="7" t="s">
        <v>87</v>
      </c>
      <c r="C51" s="7">
        <f>'Year 2'!C51</f>
        <v>0</v>
      </c>
      <c r="D51" s="31" t="s">
        <v>88</v>
      </c>
      <c r="E51" s="237"/>
      <c r="F51" s="237"/>
      <c r="G51" s="237"/>
      <c r="H51" s="238"/>
      <c r="I51" s="184">
        <f>IF(E51+'Year 2'!I51+'Year 1'!I51&gt;=25000,25000-('Year 2'!I51+'Year 1'!I51),E51)</f>
        <v>0</v>
      </c>
      <c r="J51" s="117"/>
    </row>
    <row r="52" spans="1:19" ht="12" customHeight="1" thickBot="1" x14ac:dyDescent="0.25">
      <c r="A52" s="131"/>
      <c r="B52" s="132" t="s">
        <v>38</v>
      </c>
      <c r="C52" s="133"/>
      <c r="D52" s="134"/>
      <c r="E52" s="134"/>
      <c r="F52" s="134"/>
      <c r="G52" s="134"/>
      <c r="H52" s="134"/>
      <c r="I52" s="196">
        <f>SUM(E47:E51)-SUM(I47:I51)</f>
        <v>0</v>
      </c>
      <c r="J52" s="117"/>
    </row>
    <row r="53" spans="1:19" ht="12" customHeight="1" thickBot="1" x14ac:dyDescent="0.25">
      <c r="A53" s="250" t="s">
        <v>29</v>
      </c>
      <c r="B53" s="251"/>
      <c r="C53" s="242"/>
      <c r="D53" s="181"/>
      <c r="E53" s="181"/>
      <c r="F53" s="181"/>
      <c r="G53" s="181"/>
      <c r="H53" s="181"/>
      <c r="I53" s="179">
        <f>SUM(I47:I52)</f>
        <v>0</v>
      </c>
      <c r="J53" s="117"/>
    </row>
    <row r="54" spans="1:19" s="3" customFormat="1" ht="12" customHeight="1" x14ac:dyDescent="0.2">
      <c r="A54" s="261" t="s">
        <v>70</v>
      </c>
      <c r="B54" s="262"/>
      <c r="C54" s="262"/>
      <c r="D54" s="262"/>
      <c r="E54" s="262"/>
      <c r="F54" s="262"/>
      <c r="G54" s="262"/>
      <c r="H54" s="263"/>
      <c r="I54" s="24"/>
      <c r="J54" s="113"/>
      <c r="K54" s="114"/>
      <c r="L54" s="206"/>
      <c r="M54" s="114"/>
      <c r="N54" s="114"/>
      <c r="O54" s="114"/>
      <c r="P54" s="114"/>
      <c r="Q54" s="114"/>
      <c r="R54" s="114"/>
      <c r="S54" s="114"/>
    </row>
    <row r="55" spans="1:19" ht="12" customHeight="1" x14ac:dyDescent="0.2">
      <c r="A55" s="17"/>
      <c r="B55" s="258" t="s">
        <v>13</v>
      </c>
      <c r="C55" s="258"/>
      <c r="D55" s="258"/>
      <c r="E55" s="258"/>
      <c r="F55" s="258"/>
      <c r="G55" s="258"/>
      <c r="H55" s="258"/>
      <c r="I55" s="104"/>
      <c r="J55" s="117"/>
    </row>
    <row r="56" spans="1:19" ht="12" customHeight="1" x14ac:dyDescent="0.2">
      <c r="A56" s="17"/>
      <c r="B56" s="258" t="s">
        <v>14</v>
      </c>
      <c r="C56" s="258"/>
      <c r="D56" s="258"/>
      <c r="E56" s="258"/>
      <c r="F56" s="258"/>
      <c r="G56" s="258"/>
      <c r="H56" s="258"/>
      <c r="I56" s="104"/>
      <c r="J56" s="117"/>
    </row>
    <row r="57" spans="1:19" ht="12" customHeight="1" x14ac:dyDescent="0.2">
      <c r="A57" s="17"/>
      <c r="B57" s="258" t="s">
        <v>15</v>
      </c>
      <c r="C57" s="258"/>
      <c r="D57" s="258"/>
      <c r="E57" s="258"/>
      <c r="F57" s="258"/>
      <c r="G57" s="258"/>
      <c r="H57" s="258"/>
      <c r="I57" s="104"/>
      <c r="J57" s="117"/>
    </row>
    <row r="58" spans="1:19" ht="12" customHeight="1" x14ac:dyDescent="0.2">
      <c r="A58" s="17"/>
      <c r="B58" s="258" t="s">
        <v>16</v>
      </c>
      <c r="C58" s="258"/>
      <c r="D58" s="258"/>
      <c r="E58" s="258"/>
      <c r="F58" s="258"/>
      <c r="G58" s="258"/>
      <c r="H58" s="258"/>
      <c r="I58" s="104"/>
      <c r="J58" s="117"/>
    </row>
    <row r="59" spans="1:19" ht="12" customHeight="1" x14ac:dyDescent="0.2">
      <c r="A59" s="17"/>
      <c r="B59" s="260" t="s">
        <v>67</v>
      </c>
      <c r="C59" s="260"/>
      <c r="D59" s="260"/>
      <c r="E59" s="260"/>
      <c r="F59" s="260"/>
      <c r="G59" s="260"/>
      <c r="H59" s="260"/>
      <c r="I59" s="104"/>
      <c r="J59" s="14" t="s">
        <v>94</v>
      </c>
      <c r="K59" s="11">
        <f>'Year 2'!K60</f>
        <v>2027</v>
      </c>
      <c r="L59" s="204">
        <f>'Year 2'!L60*1.05</f>
        <v>4595</v>
      </c>
    </row>
    <row r="60" spans="1:19" ht="12" customHeight="1" thickBot="1" x14ac:dyDescent="0.25">
      <c r="A60" s="22"/>
      <c r="B60" s="246" t="s">
        <v>11</v>
      </c>
      <c r="C60" s="246"/>
      <c r="D60" s="246"/>
      <c r="E60" s="246"/>
      <c r="F60" s="246"/>
      <c r="G60" s="246"/>
      <c r="H60" s="246"/>
      <c r="I60" s="103"/>
      <c r="J60" s="14" t="s">
        <v>95</v>
      </c>
      <c r="K60" s="11">
        <f>K59+1</f>
        <v>2028</v>
      </c>
      <c r="L60" s="204">
        <f>L59</f>
        <v>4595</v>
      </c>
    </row>
    <row r="61" spans="1:19" ht="12" customHeight="1" thickBot="1" x14ac:dyDescent="0.25">
      <c r="A61" s="250" t="s">
        <v>17</v>
      </c>
      <c r="B61" s="251"/>
      <c r="C61" s="251"/>
      <c r="D61" s="251"/>
      <c r="E61" s="251"/>
      <c r="F61" s="251"/>
      <c r="G61" s="251"/>
      <c r="H61" s="259"/>
      <c r="I61" s="179">
        <f>SUM(I55:I60)</f>
        <v>0</v>
      </c>
      <c r="J61" s="117"/>
    </row>
    <row r="62" spans="1:19" ht="12" customHeight="1" thickBot="1" x14ac:dyDescent="0.25">
      <c r="A62" s="264" t="s">
        <v>12</v>
      </c>
      <c r="B62" s="265"/>
      <c r="C62" s="265"/>
      <c r="D62" s="265"/>
      <c r="E62" s="265"/>
      <c r="F62" s="265"/>
      <c r="G62" s="265"/>
      <c r="H62" s="265"/>
      <c r="I62" s="172">
        <f>I30+I35+I39+I45+I53+I61</f>
        <v>0</v>
      </c>
      <c r="J62" s="117"/>
    </row>
    <row r="63" spans="1:19" ht="20.25" customHeight="1" x14ac:dyDescent="0.2">
      <c r="A63" s="252" t="s">
        <v>71</v>
      </c>
      <c r="B63" s="253"/>
      <c r="C63" s="254"/>
      <c r="D63" s="20"/>
      <c r="E63" s="21" t="s">
        <v>1</v>
      </c>
      <c r="F63" s="48" t="s">
        <v>39</v>
      </c>
      <c r="G63" s="12" t="s">
        <v>2</v>
      </c>
      <c r="H63" s="166"/>
      <c r="I63" s="169"/>
      <c r="J63" s="117"/>
    </row>
    <row r="64" spans="1:19" ht="12" customHeight="1" x14ac:dyDescent="0.2">
      <c r="A64" s="255"/>
      <c r="B64" s="256"/>
      <c r="C64" s="257"/>
      <c r="D64" s="2" t="s">
        <v>64</v>
      </c>
      <c r="E64" s="164">
        <f>'Year 2'!E64</f>
        <v>0.48</v>
      </c>
      <c r="F64" s="83">
        <f>SUM(I62-I59-I52-I35-I45)</f>
        <v>0</v>
      </c>
      <c r="G64" s="83">
        <f>E64*F64</f>
        <v>0</v>
      </c>
      <c r="H64" s="167"/>
      <c r="I64" s="170"/>
      <c r="J64" s="117"/>
    </row>
    <row r="65" spans="1:12" ht="12" customHeight="1" thickBot="1" x14ac:dyDescent="0.25">
      <c r="A65" s="276" t="s">
        <v>62</v>
      </c>
      <c r="B65" s="277"/>
      <c r="C65" s="278"/>
      <c r="D65" s="161"/>
      <c r="E65" s="162"/>
      <c r="F65" s="161"/>
      <c r="G65" s="163"/>
      <c r="H65" s="167"/>
      <c r="I65" s="173">
        <f>SUM(G64:G65)</f>
        <v>0</v>
      </c>
      <c r="J65" s="117"/>
      <c r="L65" s="209"/>
    </row>
    <row r="66" spans="1:12" ht="12" customHeight="1" thickBot="1" x14ac:dyDescent="0.25">
      <c r="A66" s="264" t="s">
        <v>63</v>
      </c>
      <c r="B66" s="265"/>
      <c r="C66" s="265"/>
      <c r="D66" s="265"/>
      <c r="E66" s="265"/>
      <c r="F66" s="265"/>
      <c r="G66" s="265"/>
      <c r="H66" s="265"/>
      <c r="I66" s="172">
        <f>I62+I65</f>
        <v>0</v>
      </c>
      <c r="J66" s="117"/>
      <c r="L66" s="209"/>
    </row>
    <row r="67" spans="1:12" ht="11.25" customHeight="1" x14ac:dyDescent="0.2">
      <c r="A67" s="266" t="s">
        <v>75</v>
      </c>
      <c r="B67" s="267"/>
      <c r="C67" s="267"/>
      <c r="D67" s="267"/>
      <c r="E67" s="267"/>
      <c r="F67" s="267"/>
      <c r="G67" s="267"/>
      <c r="H67" s="267"/>
      <c r="I67" s="86" t="str">
        <f>'Year 1'!I67</f>
        <v>rev 8.19.24</v>
      </c>
      <c r="J67" s="117"/>
      <c r="L67" s="209"/>
    </row>
    <row r="68" spans="1:12" x14ac:dyDescent="0.2">
      <c r="J68" s="117"/>
      <c r="L68" s="209"/>
    </row>
  </sheetData>
  <sheetProtection sheet="1" formatRows="0"/>
  <mergeCells count="54">
    <mergeCell ref="B44:H44"/>
    <mergeCell ref="A30:C30"/>
    <mergeCell ref="A35:H35"/>
    <mergeCell ref="A36:H36"/>
    <mergeCell ref="A31:H31"/>
    <mergeCell ref="A39:H39"/>
    <mergeCell ref="B37:H37"/>
    <mergeCell ref="B38:H38"/>
    <mergeCell ref="A29:B29"/>
    <mergeCell ref="A40:H40"/>
    <mergeCell ref="A27:C27"/>
    <mergeCell ref="A1:H1"/>
    <mergeCell ref="B5:C5"/>
    <mergeCell ref="B6:C6"/>
    <mergeCell ref="A3:C3"/>
    <mergeCell ref="F3:H3"/>
    <mergeCell ref="B13:C13"/>
    <mergeCell ref="B14:C14"/>
    <mergeCell ref="B11:C11"/>
    <mergeCell ref="B12:C12"/>
    <mergeCell ref="B15:C15"/>
    <mergeCell ref="A16:H16"/>
    <mergeCell ref="A17:C17"/>
    <mergeCell ref="F2:G2"/>
    <mergeCell ref="I3:I4"/>
    <mergeCell ref="B4:C4"/>
    <mergeCell ref="B9:C9"/>
    <mergeCell ref="B10:C10"/>
    <mergeCell ref="B7:C7"/>
    <mergeCell ref="B8:C8"/>
    <mergeCell ref="E47:H47"/>
    <mergeCell ref="A67:H67"/>
    <mergeCell ref="A62:H62"/>
    <mergeCell ref="A63:C64"/>
    <mergeCell ref="A65:C65"/>
    <mergeCell ref="A66:H66"/>
    <mergeCell ref="E48:H48"/>
    <mergeCell ref="B55:H55"/>
    <mergeCell ref="A28:C28"/>
    <mergeCell ref="A61:H61"/>
    <mergeCell ref="B56:H56"/>
    <mergeCell ref="A46:H46"/>
    <mergeCell ref="B42:H42"/>
    <mergeCell ref="B43:H43"/>
    <mergeCell ref="B60:H60"/>
    <mergeCell ref="E49:H49"/>
    <mergeCell ref="E50:H50"/>
    <mergeCell ref="E51:H51"/>
    <mergeCell ref="A53:C53"/>
    <mergeCell ref="A54:H54"/>
    <mergeCell ref="B57:H57"/>
    <mergeCell ref="B58:H58"/>
    <mergeCell ref="B59:H59"/>
    <mergeCell ref="A45:H45"/>
  </mergeCells>
  <phoneticPr fontId="0" type="noConversion"/>
  <printOptions horizontalCentered="1"/>
  <pageMargins left="0.5" right="0.5" top="0.4" bottom="0.25" header="0.5" footer="0.5"/>
  <pageSetup scale="99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S68"/>
  <sheetViews>
    <sheetView showZeros="0" zoomScale="140" zoomScaleNormal="140" workbookViewId="0">
      <selection activeCell="G5" sqref="G5"/>
    </sheetView>
  </sheetViews>
  <sheetFormatPr defaultColWidth="9.21875" defaultRowHeight="9.6" x14ac:dyDescent="0.2"/>
  <cols>
    <col min="1" max="1" width="2.5546875" style="2" customWidth="1"/>
    <col min="2" max="2" width="3.44140625" style="2" customWidth="1"/>
    <col min="3" max="3" width="42.77734375" style="2" customWidth="1"/>
    <col min="4" max="4" width="10.21875" style="2" customWidth="1"/>
    <col min="5" max="5" width="8.21875" style="2" customWidth="1"/>
    <col min="6" max="6" width="7.21875" style="2" customWidth="1"/>
    <col min="7" max="7" width="6.77734375" style="2" customWidth="1"/>
    <col min="8" max="8" width="5.77734375" style="2" customWidth="1"/>
    <col min="9" max="9" width="9.21875" style="9" customWidth="1"/>
    <col min="10" max="10" width="5.77734375" style="118" customWidth="1"/>
    <col min="11" max="11" width="4.44140625" style="118" customWidth="1"/>
    <col min="12" max="12" width="6.5546875" style="208" customWidth="1"/>
    <col min="13" max="19" width="9.21875" style="118"/>
    <col min="20" max="16384" width="9.21875" style="2"/>
  </cols>
  <sheetData>
    <row r="1" spans="1:19" s="8" customFormat="1" ht="13.05" customHeight="1" x14ac:dyDescent="0.25">
      <c r="A1" s="315" t="str">
        <f>'Year 1'!A1:H1</f>
        <v xml:space="preserve">SPONSOR: </v>
      </c>
      <c r="B1" s="315"/>
      <c r="C1" s="315"/>
      <c r="D1" s="315"/>
      <c r="E1" s="315"/>
      <c r="F1" s="315"/>
      <c r="G1" s="315"/>
      <c r="H1" s="315"/>
      <c r="I1" s="32" t="s">
        <v>44</v>
      </c>
      <c r="J1" s="110"/>
      <c r="K1" s="112"/>
      <c r="L1" s="205"/>
      <c r="M1" s="112"/>
      <c r="N1" s="112"/>
      <c r="O1" s="112"/>
      <c r="P1" s="112"/>
      <c r="Q1" s="112"/>
      <c r="R1" s="112"/>
      <c r="S1" s="112"/>
    </row>
    <row r="2" spans="1:19" s="8" customFormat="1" ht="12.75" customHeight="1" thickBot="1" x14ac:dyDescent="0.3">
      <c r="A2" s="213" t="str">
        <f>'Year 1'!A2:H2</f>
        <v xml:space="preserve">PRINCIPAL INVESTIGATOR:  </v>
      </c>
      <c r="B2" s="213"/>
      <c r="C2" s="213"/>
      <c r="D2" s="213"/>
      <c r="E2" s="213"/>
      <c r="F2" s="294">
        <f>'Year 3'!I2+1</f>
        <v>46935</v>
      </c>
      <c r="G2" s="294"/>
      <c r="H2" s="221" t="s">
        <v>96</v>
      </c>
      <c r="I2" s="222">
        <f>F2+364</f>
        <v>47299</v>
      </c>
      <c r="J2" s="110"/>
      <c r="K2" s="112"/>
      <c r="L2" s="205"/>
      <c r="M2" s="112"/>
      <c r="N2" s="112"/>
      <c r="O2" s="112"/>
      <c r="P2" s="112"/>
      <c r="Q2" s="112"/>
      <c r="R2" s="112"/>
      <c r="S2" s="112"/>
    </row>
    <row r="3" spans="1:19" s="3" customFormat="1" ht="12" customHeight="1" x14ac:dyDescent="0.2">
      <c r="A3" s="271" t="s">
        <v>24</v>
      </c>
      <c r="B3" s="316"/>
      <c r="C3" s="316"/>
      <c r="D3" s="29" t="s">
        <v>5</v>
      </c>
      <c r="E3" s="28" t="s">
        <v>6</v>
      </c>
      <c r="F3" s="317" t="s">
        <v>25</v>
      </c>
      <c r="G3" s="318"/>
      <c r="H3" s="319"/>
      <c r="I3" s="279" t="s">
        <v>26</v>
      </c>
      <c r="J3" s="113"/>
      <c r="K3" s="114"/>
      <c r="L3" s="206"/>
      <c r="M3" s="114"/>
      <c r="N3" s="114"/>
      <c r="O3" s="114"/>
      <c r="P3" s="114"/>
      <c r="Q3" s="114"/>
      <c r="R3" s="114"/>
      <c r="S3" s="114"/>
    </row>
    <row r="4" spans="1:19" s="1" customFormat="1" ht="19.5" customHeight="1" thickBot="1" x14ac:dyDescent="0.25">
      <c r="A4" s="18"/>
      <c r="B4" s="287" t="s">
        <v>33</v>
      </c>
      <c r="C4" s="288"/>
      <c r="D4" s="38"/>
      <c r="E4" s="39"/>
      <c r="F4" s="40" t="s">
        <v>59</v>
      </c>
      <c r="G4" s="41" t="s">
        <v>60</v>
      </c>
      <c r="H4" s="57" t="s">
        <v>35</v>
      </c>
      <c r="I4" s="280"/>
      <c r="J4" s="115"/>
      <c r="K4" s="116"/>
      <c r="L4" s="207"/>
      <c r="M4" s="116"/>
      <c r="N4" s="116"/>
      <c r="O4" s="116"/>
      <c r="P4" s="116"/>
      <c r="Q4" s="116"/>
      <c r="R4" s="116"/>
      <c r="S4" s="116"/>
    </row>
    <row r="5" spans="1:19" s="1" customFormat="1" ht="12" customHeight="1" x14ac:dyDescent="0.2">
      <c r="A5" s="36" t="s">
        <v>41</v>
      </c>
      <c r="B5" s="322">
        <f>'Year 1'!B5</f>
        <v>0</v>
      </c>
      <c r="C5" s="309"/>
      <c r="D5" s="107">
        <f>'Year 3'!D5*1.05</f>
        <v>0</v>
      </c>
      <c r="E5" s="76">
        <f t="shared" ref="E5:E10" si="0">D5/9</f>
        <v>0</v>
      </c>
      <c r="F5" s="37"/>
      <c r="G5" s="87"/>
      <c r="H5" s="88"/>
      <c r="I5" s="64">
        <f t="shared" ref="I5:I10" si="1">(D5*G5)+(E5*H5)</f>
        <v>0</v>
      </c>
      <c r="J5" s="115"/>
      <c r="K5" s="116"/>
      <c r="L5" s="207"/>
      <c r="M5" s="116"/>
      <c r="N5" s="116"/>
      <c r="O5" s="116"/>
      <c r="P5" s="116"/>
      <c r="Q5" s="116"/>
      <c r="R5" s="116"/>
      <c r="S5" s="116"/>
    </row>
    <row r="6" spans="1:19" s="1" customFormat="1" ht="12" customHeight="1" x14ac:dyDescent="0.2">
      <c r="A6" s="13" t="s">
        <v>42</v>
      </c>
      <c r="B6" s="309">
        <f>'Year 1'!B6</f>
        <v>0</v>
      </c>
      <c r="C6" s="309"/>
      <c r="D6" s="107">
        <f>'Year 3'!D6*1.05</f>
        <v>0</v>
      </c>
      <c r="E6" s="77">
        <f t="shared" si="0"/>
        <v>0</v>
      </c>
      <c r="F6" s="33"/>
      <c r="G6" s="89"/>
      <c r="H6" s="90"/>
      <c r="I6" s="64">
        <f t="shared" si="1"/>
        <v>0</v>
      </c>
      <c r="J6" s="115"/>
      <c r="K6" s="116"/>
      <c r="L6" s="207"/>
      <c r="M6" s="116"/>
      <c r="N6" s="116"/>
      <c r="O6" s="116"/>
      <c r="P6" s="116"/>
      <c r="Q6" s="116"/>
      <c r="R6" s="116"/>
      <c r="S6" s="116"/>
    </row>
    <row r="7" spans="1:19" s="1" customFormat="1" ht="12" customHeight="1" x14ac:dyDescent="0.2">
      <c r="A7" s="13" t="s">
        <v>21</v>
      </c>
      <c r="B7" s="309">
        <f>'Year 1'!B7</f>
        <v>0</v>
      </c>
      <c r="C7" s="309"/>
      <c r="D7" s="107">
        <f>'Year 3'!D7*1.05</f>
        <v>0</v>
      </c>
      <c r="E7" s="77">
        <f t="shared" si="0"/>
        <v>0</v>
      </c>
      <c r="F7" s="33"/>
      <c r="G7" s="89"/>
      <c r="H7" s="90"/>
      <c r="I7" s="64">
        <f t="shared" si="1"/>
        <v>0</v>
      </c>
      <c r="J7" s="115"/>
      <c r="K7" s="116"/>
      <c r="L7" s="207"/>
      <c r="M7" s="116"/>
      <c r="N7" s="116"/>
      <c r="O7" s="116"/>
      <c r="P7" s="116"/>
      <c r="Q7" s="116"/>
      <c r="R7" s="116"/>
      <c r="S7" s="116"/>
    </row>
    <row r="8" spans="1:19" s="1" customFormat="1" ht="12" customHeight="1" x14ac:dyDescent="0.2">
      <c r="A8" s="13" t="s">
        <v>22</v>
      </c>
      <c r="B8" s="309">
        <f>'Year 1'!B8</f>
        <v>0</v>
      </c>
      <c r="C8" s="309"/>
      <c r="D8" s="107">
        <f>'Year 3'!D8*1.05</f>
        <v>0</v>
      </c>
      <c r="E8" s="77">
        <f t="shared" si="0"/>
        <v>0</v>
      </c>
      <c r="F8" s="33"/>
      <c r="G8" s="89"/>
      <c r="H8" s="90"/>
      <c r="I8" s="64">
        <f t="shared" si="1"/>
        <v>0</v>
      </c>
      <c r="J8" s="115"/>
      <c r="K8" s="116"/>
      <c r="L8" s="207"/>
      <c r="M8" s="116"/>
      <c r="N8" s="116"/>
      <c r="O8" s="116"/>
      <c r="P8" s="116"/>
      <c r="Q8" s="116"/>
      <c r="R8" s="116"/>
      <c r="S8" s="116"/>
    </row>
    <row r="9" spans="1:19" s="1" customFormat="1" ht="12" customHeight="1" x14ac:dyDescent="0.2">
      <c r="A9" s="13" t="s">
        <v>23</v>
      </c>
      <c r="B9" s="322">
        <f>'Year 1'!B9</f>
        <v>0</v>
      </c>
      <c r="C9" s="309"/>
      <c r="D9" s="107">
        <f>'Year 3'!D9*1.05</f>
        <v>0</v>
      </c>
      <c r="E9" s="77">
        <f t="shared" si="0"/>
        <v>0</v>
      </c>
      <c r="F9" s="33"/>
      <c r="G9" s="89"/>
      <c r="H9" s="90"/>
      <c r="I9" s="64">
        <f t="shared" si="1"/>
        <v>0</v>
      </c>
      <c r="J9" s="115"/>
      <c r="K9" s="116"/>
      <c r="L9" s="207"/>
      <c r="M9" s="116"/>
      <c r="N9" s="116"/>
      <c r="O9" s="116"/>
      <c r="P9" s="116"/>
      <c r="Q9" s="116"/>
      <c r="R9" s="116"/>
      <c r="S9" s="116"/>
    </row>
    <row r="10" spans="1:19" s="1" customFormat="1" ht="12" customHeight="1" x14ac:dyDescent="0.2">
      <c r="A10" s="13" t="s">
        <v>28</v>
      </c>
      <c r="B10" s="322">
        <f>'Year 1'!B10</f>
        <v>0</v>
      </c>
      <c r="C10" s="309"/>
      <c r="D10" s="107">
        <f>'Year 3'!D10*1.05</f>
        <v>0</v>
      </c>
      <c r="E10" s="77">
        <f t="shared" si="0"/>
        <v>0</v>
      </c>
      <c r="F10" s="33"/>
      <c r="G10" s="89"/>
      <c r="H10" s="90"/>
      <c r="I10" s="64">
        <f t="shared" si="1"/>
        <v>0</v>
      </c>
      <c r="J10" s="115"/>
      <c r="K10" s="116"/>
      <c r="L10" s="207"/>
      <c r="M10" s="116"/>
      <c r="N10" s="116"/>
      <c r="O10" s="116"/>
      <c r="P10" s="116"/>
      <c r="Q10" s="116"/>
      <c r="R10" s="116"/>
      <c r="S10" s="116"/>
    </row>
    <row r="11" spans="1:19" s="1" customFormat="1" ht="12" customHeight="1" thickBot="1" x14ac:dyDescent="0.25">
      <c r="A11" s="18"/>
      <c r="B11" s="284" t="s">
        <v>32</v>
      </c>
      <c r="C11" s="285"/>
      <c r="D11" s="108"/>
      <c r="E11" s="44"/>
      <c r="F11" s="38"/>
      <c r="G11" s="45"/>
      <c r="H11" s="59"/>
      <c r="I11" s="65"/>
      <c r="J11" s="115"/>
      <c r="K11" s="116"/>
      <c r="L11" s="207"/>
      <c r="M11" s="116"/>
      <c r="N11" s="116"/>
      <c r="O11" s="116"/>
      <c r="P11" s="116"/>
      <c r="Q11" s="116"/>
      <c r="R11" s="116"/>
      <c r="S11" s="116"/>
    </row>
    <row r="12" spans="1:19" s="1" customFormat="1" ht="12" customHeight="1" x14ac:dyDescent="0.2">
      <c r="A12" s="36" t="s">
        <v>19</v>
      </c>
      <c r="B12" s="309">
        <f>'Year 1'!B12</f>
        <v>0</v>
      </c>
      <c r="C12" s="309"/>
      <c r="D12" s="107">
        <f>'Year 3'!D12*1.05</f>
        <v>0</v>
      </c>
      <c r="E12" s="76">
        <f>D12/12</f>
        <v>0</v>
      </c>
      <c r="F12" s="91"/>
      <c r="G12" s="42"/>
      <c r="H12" s="60"/>
      <c r="I12" s="66">
        <f>D12*F12+(D12*G12)+(E12*H12)</f>
        <v>0</v>
      </c>
      <c r="J12" s="115"/>
      <c r="K12" s="116"/>
      <c r="L12" s="207"/>
      <c r="M12" s="116"/>
      <c r="N12" s="116"/>
      <c r="O12" s="116"/>
      <c r="P12" s="116"/>
      <c r="Q12" s="116"/>
      <c r="R12" s="116"/>
      <c r="S12" s="116"/>
    </row>
    <row r="13" spans="1:19" s="1" customFormat="1" ht="12" customHeight="1" x14ac:dyDescent="0.2">
      <c r="A13" s="13" t="s">
        <v>20</v>
      </c>
      <c r="B13" s="309">
        <f>'Year 1'!B13</f>
        <v>0</v>
      </c>
      <c r="C13" s="309"/>
      <c r="D13" s="107">
        <f>'Year 3'!D13*1.05</f>
        <v>0</v>
      </c>
      <c r="E13" s="77">
        <f>D13/12</f>
        <v>0</v>
      </c>
      <c r="F13" s="92"/>
      <c r="G13" s="34"/>
      <c r="H13" s="61"/>
      <c r="I13" s="66">
        <f>D13*F13+(D13*G13)+(E13*H13)</f>
        <v>0</v>
      </c>
      <c r="J13" s="115"/>
      <c r="K13" s="116"/>
      <c r="L13" s="207"/>
      <c r="M13" s="116"/>
      <c r="N13" s="116"/>
      <c r="O13" s="116"/>
      <c r="P13" s="116"/>
      <c r="Q13" s="116"/>
      <c r="R13" s="116"/>
      <c r="S13" s="116"/>
    </row>
    <row r="14" spans="1:19" s="1" customFormat="1" ht="12" customHeight="1" x14ac:dyDescent="0.2">
      <c r="A14" s="13" t="s">
        <v>34</v>
      </c>
      <c r="B14" s="309">
        <f>'Year 1'!B14</f>
        <v>0</v>
      </c>
      <c r="C14" s="309"/>
      <c r="D14" s="107">
        <f>'Year 3'!D14*1.05</f>
        <v>0</v>
      </c>
      <c r="E14" s="77">
        <f>D14/12</f>
        <v>0</v>
      </c>
      <c r="F14" s="92"/>
      <c r="G14" s="34"/>
      <c r="H14" s="61"/>
      <c r="I14" s="66">
        <f>D14*F14+(D14*G14)+(E14*H14)</f>
        <v>0</v>
      </c>
      <c r="J14" s="115"/>
      <c r="K14" s="116"/>
      <c r="L14" s="207"/>
      <c r="M14" s="116"/>
      <c r="N14" s="116"/>
      <c r="O14" s="116"/>
      <c r="P14" s="116"/>
      <c r="Q14" s="116"/>
      <c r="R14" s="116"/>
      <c r="S14" s="116"/>
    </row>
    <row r="15" spans="1:19" s="1" customFormat="1" ht="12" customHeight="1" thickBot="1" x14ac:dyDescent="0.25">
      <c r="A15" s="22" t="s">
        <v>22</v>
      </c>
      <c r="B15" s="310">
        <f>'Year 1'!B15</f>
        <v>0</v>
      </c>
      <c r="C15" s="310"/>
      <c r="D15" s="107">
        <f>'Year 3'!D15*1.05</f>
        <v>0</v>
      </c>
      <c r="E15" s="136">
        <f>D15/12</f>
        <v>0</v>
      </c>
      <c r="F15" s="137"/>
      <c r="G15" s="138"/>
      <c r="H15" s="139"/>
      <c r="I15" s="140">
        <f>D15*F15+(D15*G15)+(E15*H15)</f>
        <v>0</v>
      </c>
      <c r="J15" s="115"/>
      <c r="K15" s="116"/>
      <c r="L15" s="207"/>
      <c r="M15" s="116"/>
      <c r="N15" s="116"/>
      <c r="O15" s="116"/>
      <c r="P15" s="116"/>
      <c r="Q15" s="116"/>
      <c r="R15" s="116"/>
      <c r="S15" s="116"/>
    </row>
    <row r="16" spans="1:19" s="1" customFormat="1" ht="12" customHeight="1" thickBot="1" x14ac:dyDescent="0.25">
      <c r="A16" s="239" t="s">
        <v>18</v>
      </c>
      <c r="B16" s="240"/>
      <c r="C16" s="240"/>
      <c r="D16" s="240"/>
      <c r="E16" s="240"/>
      <c r="F16" s="240"/>
      <c r="G16" s="240"/>
      <c r="H16" s="240"/>
      <c r="I16" s="150">
        <f>SUM(I5:I15)</f>
        <v>0</v>
      </c>
      <c r="J16" s="115"/>
      <c r="K16" s="116"/>
      <c r="L16" s="207"/>
      <c r="M16" s="116"/>
      <c r="N16" s="116"/>
      <c r="O16" s="116"/>
      <c r="P16" s="116"/>
      <c r="Q16" s="116"/>
      <c r="R16" s="116"/>
      <c r="S16" s="116"/>
    </row>
    <row r="17" spans="1:19" ht="21.75" customHeight="1" thickBot="1" x14ac:dyDescent="0.25">
      <c r="A17" s="261" t="s">
        <v>58</v>
      </c>
      <c r="B17" s="286"/>
      <c r="C17" s="286"/>
      <c r="D17" s="74"/>
      <c r="E17" s="75"/>
      <c r="F17" s="53" t="s">
        <v>36</v>
      </c>
      <c r="G17" s="47" t="s">
        <v>37</v>
      </c>
      <c r="H17" s="62" t="s">
        <v>35</v>
      </c>
      <c r="I17" s="23"/>
      <c r="J17" s="117"/>
    </row>
    <row r="18" spans="1:19" ht="12" customHeight="1" x14ac:dyDescent="0.2">
      <c r="A18" s="14" t="s">
        <v>7</v>
      </c>
      <c r="B18" s="93"/>
      <c r="C18" s="7" t="s">
        <v>89</v>
      </c>
      <c r="D18" s="84"/>
      <c r="E18" s="73">
        <f>D18/12</f>
        <v>0</v>
      </c>
      <c r="F18" s="96"/>
      <c r="G18" s="97"/>
      <c r="H18" s="98"/>
      <c r="I18" s="82">
        <f>SUM(B18*E18*F18)+(B18*E18*G18)+(B18*E18*H18)</f>
        <v>0</v>
      </c>
      <c r="J18" s="117"/>
    </row>
    <row r="19" spans="1:19" ht="12" customHeight="1" x14ac:dyDescent="0.2">
      <c r="A19" s="14" t="s">
        <v>7</v>
      </c>
      <c r="B19" s="93"/>
      <c r="C19" s="7" t="s">
        <v>90</v>
      </c>
      <c r="D19" s="107">
        <f>'Year 3'!D19*1.05</f>
        <v>0</v>
      </c>
      <c r="E19" s="73">
        <f>D19/12</f>
        <v>0</v>
      </c>
      <c r="F19" s="199"/>
      <c r="G19" s="200"/>
      <c r="H19" s="88"/>
      <c r="I19" s="82">
        <f>SUM(B19*E19*F19)+(B19*E19*G19)+(B19*E19*H19)</f>
        <v>0</v>
      </c>
      <c r="J19" s="117"/>
    </row>
    <row r="20" spans="1:19" ht="12" customHeight="1" x14ac:dyDescent="0.2">
      <c r="A20" s="14" t="s">
        <v>7</v>
      </c>
      <c r="B20" s="93"/>
      <c r="C20" s="7" t="s">
        <v>4</v>
      </c>
      <c r="D20" s="107">
        <f>'Year 3'!D20*1.05</f>
        <v>0</v>
      </c>
      <c r="E20" s="73">
        <f>D20/12</f>
        <v>0</v>
      </c>
      <c r="F20" s="99"/>
      <c r="G20" s="100"/>
      <c r="H20" s="90"/>
      <c r="I20" s="82">
        <f t="shared" ref="I20:I26" si="2">SUM(B20*E20*F20)+(B20*E20*G20)+(B20*E20*H20)</f>
        <v>0</v>
      </c>
      <c r="J20" s="117"/>
    </row>
    <row r="21" spans="1:19" s="1" customFormat="1" ht="12" customHeight="1" x14ac:dyDescent="0.2">
      <c r="A21" s="14" t="s">
        <v>7</v>
      </c>
      <c r="B21" s="93"/>
      <c r="C21" s="7" t="s">
        <v>91</v>
      </c>
      <c r="D21" s="220"/>
      <c r="E21" s="95"/>
      <c r="F21" s="33"/>
      <c r="G21" s="100"/>
      <c r="H21" s="90"/>
      <c r="I21" s="82">
        <f t="shared" si="2"/>
        <v>0</v>
      </c>
      <c r="J21" s="115"/>
      <c r="K21" s="121"/>
      <c r="L21" s="207"/>
      <c r="M21" s="116"/>
      <c r="N21" s="116"/>
      <c r="O21" s="116"/>
      <c r="P21" s="116"/>
      <c r="Q21" s="116"/>
      <c r="R21" s="116"/>
      <c r="S21" s="116"/>
    </row>
    <row r="22" spans="1:19" s="1" customFormat="1" ht="12" customHeight="1" x14ac:dyDescent="0.2">
      <c r="A22" s="14" t="s">
        <v>7</v>
      </c>
      <c r="B22" s="93"/>
      <c r="C22" s="7" t="s">
        <v>92</v>
      </c>
      <c r="D22" s="220"/>
      <c r="E22" s="95"/>
      <c r="F22" s="33"/>
      <c r="G22" s="100"/>
      <c r="H22" s="90"/>
      <c r="I22" s="82">
        <f t="shared" si="2"/>
        <v>0</v>
      </c>
      <c r="J22" s="115"/>
      <c r="K22" s="121"/>
      <c r="L22" s="207"/>
      <c r="M22" s="116"/>
      <c r="N22" s="116"/>
      <c r="O22" s="116"/>
      <c r="P22" s="116"/>
      <c r="Q22" s="116"/>
      <c r="R22" s="116"/>
      <c r="S22" s="116"/>
    </row>
    <row r="23" spans="1:19" s="1" customFormat="1" ht="12" customHeight="1" x14ac:dyDescent="0.2">
      <c r="A23" s="14" t="s">
        <v>7</v>
      </c>
      <c r="B23" s="93"/>
      <c r="C23" s="7" t="s">
        <v>93</v>
      </c>
      <c r="D23" s="220"/>
      <c r="E23" s="95"/>
      <c r="F23" s="33"/>
      <c r="G23" s="100"/>
      <c r="H23" s="90"/>
      <c r="I23" s="82">
        <f t="shared" si="2"/>
        <v>0</v>
      </c>
      <c r="J23" s="115"/>
      <c r="K23" s="116"/>
      <c r="L23" s="207"/>
      <c r="M23" s="116"/>
      <c r="N23" s="116"/>
      <c r="O23" s="116"/>
      <c r="P23" s="116"/>
      <c r="Q23" s="116"/>
      <c r="R23" s="116"/>
      <c r="S23" s="116"/>
    </row>
    <row r="24" spans="1:19" s="1" customFormat="1" ht="12" customHeight="1" x14ac:dyDescent="0.2">
      <c r="A24" s="14" t="s">
        <v>7</v>
      </c>
      <c r="B24" s="93"/>
      <c r="C24" s="7" t="s">
        <v>3</v>
      </c>
      <c r="D24" s="85"/>
      <c r="E24" s="95"/>
      <c r="F24" s="33"/>
      <c r="G24" s="100"/>
      <c r="H24" s="90"/>
      <c r="I24" s="82">
        <f t="shared" si="2"/>
        <v>0</v>
      </c>
      <c r="J24" s="115"/>
      <c r="K24" s="116"/>
      <c r="L24" s="207"/>
      <c r="M24" s="116"/>
      <c r="N24" s="116"/>
      <c r="O24" s="116"/>
      <c r="P24" s="116"/>
      <c r="Q24" s="116"/>
      <c r="R24" s="116"/>
      <c r="S24" s="116"/>
    </row>
    <row r="25" spans="1:19" s="1" customFormat="1" ht="12" customHeight="1" x14ac:dyDescent="0.2">
      <c r="A25" s="14" t="s">
        <v>7</v>
      </c>
      <c r="B25" s="93"/>
      <c r="C25" s="7" t="s">
        <v>49</v>
      </c>
      <c r="D25" s="85"/>
      <c r="E25" s="95"/>
      <c r="F25" s="99"/>
      <c r="G25" s="34"/>
      <c r="H25" s="61"/>
      <c r="I25" s="82">
        <f t="shared" si="2"/>
        <v>0</v>
      </c>
      <c r="J25" s="115"/>
      <c r="K25" s="116"/>
      <c r="L25" s="207"/>
      <c r="M25" s="116"/>
      <c r="N25" s="116"/>
      <c r="O25" s="116"/>
      <c r="P25" s="116"/>
      <c r="Q25" s="116"/>
      <c r="R25" s="116"/>
      <c r="S25" s="116"/>
    </row>
    <row r="26" spans="1:19" s="1" customFormat="1" ht="12" customHeight="1" thickBot="1" x14ac:dyDescent="0.25">
      <c r="A26" s="141" t="s">
        <v>7</v>
      </c>
      <c r="B26" s="142"/>
      <c r="C26" s="143" t="s">
        <v>50</v>
      </c>
      <c r="D26" s="144"/>
      <c r="E26" s="154"/>
      <c r="F26" s="146"/>
      <c r="G26" s="147"/>
      <c r="H26" s="148"/>
      <c r="I26" s="149">
        <f t="shared" si="2"/>
        <v>0</v>
      </c>
      <c r="J26" s="115"/>
      <c r="K26" s="116"/>
      <c r="L26" s="207"/>
      <c r="M26" s="116"/>
      <c r="N26" s="116"/>
      <c r="O26" s="116"/>
      <c r="P26" s="116"/>
      <c r="Q26" s="116"/>
      <c r="R26" s="116"/>
      <c r="S26" s="116"/>
    </row>
    <row r="27" spans="1:19" s="1" customFormat="1" ht="12" customHeight="1" thickBot="1" x14ac:dyDescent="0.25">
      <c r="A27" s="239" t="s">
        <v>81</v>
      </c>
      <c r="B27" s="240"/>
      <c r="C27" s="240"/>
      <c r="D27" s="177"/>
      <c r="E27" s="177"/>
      <c r="F27" s="177"/>
      <c r="G27" s="177"/>
      <c r="H27" s="177"/>
      <c r="I27" s="178">
        <f>SUM(I18:I26)</f>
        <v>0</v>
      </c>
      <c r="J27" s="115"/>
      <c r="K27" s="116"/>
      <c r="L27" s="207"/>
      <c r="M27" s="116"/>
      <c r="N27" s="116"/>
      <c r="O27" s="116"/>
      <c r="P27" s="116"/>
      <c r="Q27" s="116"/>
      <c r="R27" s="116"/>
      <c r="S27" s="116"/>
    </row>
    <row r="28" spans="1:19" s="1" customFormat="1" ht="12" customHeight="1" thickBot="1" x14ac:dyDescent="0.25">
      <c r="A28" s="250" t="s">
        <v>105</v>
      </c>
      <c r="B28" s="251"/>
      <c r="C28" s="251"/>
      <c r="D28" s="230"/>
      <c r="E28" s="230"/>
      <c r="F28" s="230"/>
      <c r="G28" s="230"/>
      <c r="H28" s="230"/>
      <c r="I28" s="179">
        <f>I27+I16</f>
        <v>0</v>
      </c>
      <c r="J28" s="115"/>
      <c r="K28" s="116"/>
      <c r="L28" s="207"/>
      <c r="M28" s="116"/>
      <c r="N28" s="116"/>
      <c r="O28" s="116"/>
      <c r="P28" s="116"/>
      <c r="Q28" s="116"/>
      <c r="R28" s="116"/>
      <c r="S28" s="116"/>
    </row>
    <row r="29" spans="1:19" ht="12" customHeight="1" thickBot="1" x14ac:dyDescent="0.25">
      <c r="A29" s="311">
        <f>'Year 3'!A29+0.5%</f>
        <v>0.47899999999999998</v>
      </c>
      <c r="B29" s="312"/>
      <c r="C29" s="223" t="s">
        <v>73</v>
      </c>
      <c r="D29" s="224"/>
      <c r="E29" s="224"/>
      <c r="F29" s="224"/>
      <c r="G29" s="224"/>
      <c r="H29" s="225"/>
      <c r="I29" s="226">
        <f>(((I16+I18+I19+I20+I25)*A29))</f>
        <v>0</v>
      </c>
      <c r="J29" s="117"/>
    </row>
    <row r="30" spans="1:19" ht="12" customHeight="1" thickBot="1" x14ac:dyDescent="0.25">
      <c r="A30" s="250" t="s">
        <v>82</v>
      </c>
      <c r="B30" s="251"/>
      <c r="C30" s="251"/>
      <c r="D30" s="182"/>
      <c r="E30" s="182"/>
      <c r="F30" s="182"/>
      <c r="G30" s="182"/>
      <c r="H30" s="182"/>
      <c r="I30" s="179">
        <f>I29+I28</f>
        <v>0</v>
      </c>
      <c r="J30" s="117"/>
    </row>
    <row r="31" spans="1:19" s="3" customFormat="1" ht="12" customHeight="1" x14ac:dyDescent="0.2">
      <c r="A31" s="295" t="s">
        <v>97</v>
      </c>
      <c r="B31" s="296"/>
      <c r="C31" s="296"/>
      <c r="D31" s="296"/>
      <c r="E31" s="296"/>
      <c r="F31" s="296"/>
      <c r="G31" s="296"/>
      <c r="H31" s="297"/>
      <c r="I31" s="214"/>
      <c r="J31" s="113"/>
      <c r="K31" s="114"/>
      <c r="L31" s="206"/>
      <c r="M31" s="114"/>
      <c r="N31" s="114"/>
      <c r="O31" s="114"/>
      <c r="P31" s="114"/>
      <c r="Q31" s="114"/>
      <c r="R31" s="114"/>
      <c r="S31" s="114"/>
    </row>
    <row r="32" spans="1:19" ht="12" customHeight="1" x14ac:dyDescent="0.2">
      <c r="A32" s="15"/>
      <c r="B32" s="7" t="s">
        <v>83</v>
      </c>
      <c r="C32" s="183"/>
      <c r="D32" s="31"/>
      <c r="E32" s="215"/>
      <c r="F32" s="215"/>
      <c r="G32" s="215"/>
      <c r="H32" s="216"/>
      <c r="I32" s="184"/>
      <c r="J32" s="117"/>
    </row>
    <row r="33" spans="1:19" ht="12" customHeight="1" x14ac:dyDescent="0.2">
      <c r="A33" s="15"/>
      <c r="B33" s="7" t="s">
        <v>84</v>
      </c>
      <c r="C33" s="183"/>
      <c r="D33" s="31"/>
      <c r="E33" s="215"/>
      <c r="F33" s="215"/>
      <c r="G33" s="215"/>
      <c r="H33" s="216"/>
      <c r="I33" s="184"/>
      <c r="J33" s="117"/>
    </row>
    <row r="34" spans="1:19" ht="12" customHeight="1" thickBot="1" x14ac:dyDescent="0.25">
      <c r="A34" s="15"/>
      <c r="B34" s="7" t="s">
        <v>85</v>
      </c>
      <c r="C34" s="183"/>
      <c r="D34" s="31"/>
      <c r="E34" s="215"/>
      <c r="F34" s="215"/>
      <c r="G34" s="215"/>
      <c r="H34" s="216"/>
      <c r="I34" s="184"/>
      <c r="J34" s="117"/>
    </row>
    <row r="35" spans="1:19" s="1" customFormat="1" ht="12" customHeight="1" thickBot="1" x14ac:dyDescent="0.25">
      <c r="A35" s="289" t="s">
        <v>0</v>
      </c>
      <c r="B35" s="290"/>
      <c r="C35" s="290"/>
      <c r="D35" s="290"/>
      <c r="E35" s="290"/>
      <c r="F35" s="290"/>
      <c r="G35" s="290"/>
      <c r="H35" s="291"/>
      <c r="I35" s="217">
        <f>SUM(I32:I34)</f>
        <v>0</v>
      </c>
      <c r="J35" s="115"/>
      <c r="K35" s="116"/>
      <c r="L35" s="207"/>
      <c r="M35" s="116"/>
      <c r="N35" s="116"/>
      <c r="O35" s="116"/>
      <c r="P35" s="116"/>
      <c r="Q35" s="116"/>
      <c r="R35" s="116"/>
      <c r="S35" s="116"/>
    </row>
    <row r="36" spans="1:19" ht="12" customHeight="1" x14ac:dyDescent="0.2">
      <c r="A36" s="261" t="s">
        <v>69</v>
      </c>
      <c r="B36" s="286"/>
      <c r="C36" s="286"/>
      <c r="D36" s="286"/>
      <c r="E36" s="286"/>
      <c r="F36" s="286"/>
      <c r="G36" s="286"/>
      <c r="H36" s="286"/>
      <c r="I36" s="25"/>
      <c r="J36" s="117"/>
    </row>
    <row r="37" spans="1:19" s="1" customFormat="1" ht="12" customHeight="1" x14ac:dyDescent="0.2">
      <c r="A37" s="15"/>
      <c r="B37" s="258" t="s">
        <v>65</v>
      </c>
      <c r="C37" s="258"/>
      <c r="D37" s="258"/>
      <c r="E37" s="258"/>
      <c r="F37" s="258"/>
      <c r="G37" s="258"/>
      <c r="H37" s="258"/>
      <c r="I37" s="101"/>
      <c r="J37" s="119"/>
      <c r="K37" s="116"/>
      <c r="L37" s="207"/>
      <c r="M37" s="126"/>
      <c r="N37" s="116"/>
      <c r="O37" s="116"/>
      <c r="P37" s="116"/>
      <c r="Q37" s="116"/>
      <c r="R37" s="116"/>
      <c r="S37" s="116"/>
    </row>
    <row r="38" spans="1:19" s="1" customFormat="1" ht="12" customHeight="1" thickBot="1" x14ac:dyDescent="0.25">
      <c r="A38" s="19"/>
      <c r="B38" s="269" t="s">
        <v>66</v>
      </c>
      <c r="C38" s="269"/>
      <c r="D38" s="269"/>
      <c r="E38" s="269"/>
      <c r="F38" s="269"/>
      <c r="G38" s="269"/>
      <c r="H38" s="269"/>
      <c r="I38" s="102"/>
      <c r="J38" s="115"/>
      <c r="K38" s="116"/>
      <c r="L38" s="207"/>
      <c r="M38" s="126"/>
      <c r="N38" s="116"/>
      <c r="O38" s="116"/>
      <c r="P38" s="116"/>
      <c r="Q38" s="116"/>
      <c r="R38" s="116"/>
      <c r="S38" s="116"/>
    </row>
    <row r="39" spans="1:19" s="1" customFormat="1" ht="12" customHeight="1" thickBot="1" x14ac:dyDescent="0.25">
      <c r="A39" s="247" t="s">
        <v>74</v>
      </c>
      <c r="B39" s="248"/>
      <c r="C39" s="248"/>
      <c r="D39" s="248"/>
      <c r="E39" s="248"/>
      <c r="F39" s="248"/>
      <c r="G39" s="248"/>
      <c r="H39" s="249"/>
      <c r="I39" s="194">
        <f>SUM(I37:I38)</f>
        <v>0</v>
      </c>
      <c r="J39" s="115"/>
      <c r="K39" s="116"/>
      <c r="L39" s="207"/>
      <c r="M39" s="116"/>
      <c r="N39" s="116"/>
      <c r="O39" s="116"/>
      <c r="P39" s="116"/>
      <c r="Q39" s="116"/>
      <c r="R39" s="116"/>
      <c r="S39" s="116"/>
    </row>
    <row r="40" spans="1:19" ht="12" customHeight="1" x14ac:dyDescent="0.2">
      <c r="A40" s="244" t="s">
        <v>8</v>
      </c>
      <c r="B40" s="245"/>
      <c r="C40" s="245"/>
      <c r="D40" s="245"/>
      <c r="E40" s="245"/>
      <c r="F40" s="245"/>
      <c r="G40" s="245"/>
      <c r="H40" s="245"/>
      <c r="I40" s="130"/>
      <c r="J40" s="117"/>
      <c r="M40" s="127"/>
    </row>
    <row r="41" spans="1:19" ht="12" customHeight="1" x14ac:dyDescent="0.2">
      <c r="A41" s="17"/>
      <c r="B41" s="7" t="s">
        <v>78</v>
      </c>
      <c r="C41" s="7"/>
      <c r="D41" s="191">
        <v>0</v>
      </c>
      <c r="E41" s="7" t="s">
        <v>76</v>
      </c>
      <c r="F41" s="183">
        <v>0</v>
      </c>
      <c r="G41" s="183" t="s">
        <v>77</v>
      </c>
      <c r="H41" s="7"/>
      <c r="I41" s="129">
        <f>D41*F41</f>
        <v>0</v>
      </c>
      <c r="J41" s="117"/>
    </row>
    <row r="42" spans="1:19" ht="12" customHeight="1" x14ac:dyDescent="0.2">
      <c r="A42" s="16"/>
      <c r="B42" s="270" t="s">
        <v>9</v>
      </c>
      <c r="C42" s="270"/>
      <c r="D42" s="270"/>
      <c r="E42" s="270"/>
      <c r="F42" s="270"/>
      <c r="G42" s="270"/>
      <c r="H42" s="308"/>
      <c r="I42" s="192"/>
      <c r="J42" s="117"/>
    </row>
    <row r="43" spans="1:19" ht="12" customHeight="1" x14ac:dyDescent="0.2">
      <c r="A43" s="17"/>
      <c r="B43" s="258" t="s">
        <v>10</v>
      </c>
      <c r="C43" s="258"/>
      <c r="D43" s="258"/>
      <c r="E43" s="258"/>
      <c r="F43" s="258"/>
      <c r="G43" s="258"/>
      <c r="H43" s="303"/>
      <c r="I43" s="192"/>
      <c r="J43" s="117"/>
      <c r="M43" s="127"/>
    </row>
    <row r="44" spans="1:19" ht="12" customHeight="1" thickBot="1" x14ac:dyDescent="0.25">
      <c r="A44" s="22"/>
      <c r="B44" s="246" t="s">
        <v>11</v>
      </c>
      <c r="C44" s="246"/>
      <c r="D44" s="246"/>
      <c r="E44" s="246"/>
      <c r="F44" s="246"/>
      <c r="G44" s="246"/>
      <c r="H44" s="304"/>
      <c r="I44" s="193"/>
      <c r="J44" s="117"/>
    </row>
    <row r="45" spans="1:19" ht="12" customHeight="1" thickBot="1" x14ac:dyDescent="0.25">
      <c r="A45" s="305" t="s">
        <v>27</v>
      </c>
      <c r="B45" s="306"/>
      <c r="C45" s="306"/>
      <c r="D45" s="306"/>
      <c r="E45" s="306"/>
      <c r="F45" s="306"/>
      <c r="G45" s="306"/>
      <c r="H45" s="307"/>
      <c r="I45" s="195">
        <f>SUM(I41:I44)</f>
        <v>0</v>
      </c>
      <c r="J45" s="117"/>
    </row>
    <row r="46" spans="1:19" ht="12" customHeight="1" x14ac:dyDescent="0.2">
      <c r="A46" s="244" t="s">
        <v>30</v>
      </c>
      <c r="B46" s="245"/>
      <c r="C46" s="245"/>
      <c r="D46" s="245"/>
      <c r="E46" s="245"/>
      <c r="F46" s="245"/>
      <c r="G46" s="245"/>
      <c r="H46" s="245"/>
      <c r="I46" s="25"/>
      <c r="J46" s="117"/>
    </row>
    <row r="47" spans="1:19" ht="12" customHeight="1" x14ac:dyDescent="0.2">
      <c r="A47" s="15"/>
      <c r="B47" s="7" t="s">
        <v>83</v>
      </c>
      <c r="C47" s="7">
        <f>'Year 3'!C47</f>
        <v>0</v>
      </c>
      <c r="D47" s="31" t="s">
        <v>88</v>
      </c>
      <c r="E47" s="237"/>
      <c r="F47" s="237"/>
      <c r="G47" s="237"/>
      <c r="H47" s="238"/>
      <c r="I47" s="184">
        <f>IF(E47+'Year 3'!I47+'Year 2'!I47+'Year 1'!I47&gt;=25000,25000-('Year 3'!I47+'Year 2'!I47+'Year 1'!I47),E47)</f>
        <v>0</v>
      </c>
      <c r="J47" s="117"/>
    </row>
    <row r="48" spans="1:19" ht="12" customHeight="1" x14ac:dyDescent="0.2">
      <c r="A48" s="15"/>
      <c r="B48" s="7" t="s">
        <v>84</v>
      </c>
      <c r="C48" s="7">
        <f>'Year 3'!C48</f>
        <v>0</v>
      </c>
      <c r="D48" s="31" t="s">
        <v>88</v>
      </c>
      <c r="E48" s="237"/>
      <c r="F48" s="237"/>
      <c r="G48" s="237"/>
      <c r="H48" s="238"/>
      <c r="I48" s="184">
        <f>IF(E48+'Year 3'!I48+'Year 2'!I48+'Year 1'!I48&gt;=25000,25000-('Year 3'!I48+'Year 2'!I48+'Year 1'!I48),E48)</f>
        <v>0</v>
      </c>
      <c r="J48" s="117"/>
    </row>
    <row r="49" spans="1:19" ht="12" customHeight="1" x14ac:dyDescent="0.2">
      <c r="A49" s="15"/>
      <c r="B49" s="7" t="s">
        <v>85</v>
      </c>
      <c r="C49" s="7">
        <f>'Year 3'!C49</f>
        <v>0</v>
      </c>
      <c r="D49" s="31" t="s">
        <v>88</v>
      </c>
      <c r="E49" s="237"/>
      <c r="F49" s="237"/>
      <c r="G49" s="237"/>
      <c r="H49" s="238"/>
      <c r="I49" s="184">
        <f>IF(E49+'Year 3'!I49+'Year 2'!I49+'Year 1'!I49&gt;=25000,25000-('Year 3'!I49+'Year 2'!I49+'Year 1'!I49),E49)</f>
        <v>0</v>
      </c>
      <c r="J49" s="117"/>
    </row>
    <row r="50" spans="1:19" ht="12" customHeight="1" x14ac:dyDescent="0.2">
      <c r="A50" s="15"/>
      <c r="B50" s="7" t="s">
        <v>86</v>
      </c>
      <c r="C50" s="7">
        <f>'Year 3'!C50</f>
        <v>0</v>
      </c>
      <c r="D50" s="31" t="s">
        <v>88</v>
      </c>
      <c r="E50" s="237"/>
      <c r="F50" s="237"/>
      <c r="G50" s="237"/>
      <c r="H50" s="238"/>
      <c r="I50" s="184">
        <f>IF(E50+'Year 3'!I50+'Year 2'!I50+'Year 1'!I50&gt;=25000,25000-('Year 3'!I50+'Year 2'!I50+'Year 1'!I50),E50)</f>
        <v>0</v>
      </c>
      <c r="J50" s="117"/>
    </row>
    <row r="51" spans="1:19" ht="12" customHeight="1" x14ac:dyDescent="0.2">
      <c r="A51" s="15"/>
      <c r="B51" s="7" t="s">
        <v>87</v>
      </c>
      <c r="C51" s="7">
        <f>'Year 3'!C51</f>
        <v>0</v>
      </c>
      <c r="D51" s="31" t="s">
        <v>88</v>
      </c>
      <c r="E51" s="237"/>
      <c r="F51" s="237"/>
      <c r="G51" s="237"/>
      <c r="H51" s="238"/>
      <c r="I51" s="184">
        <f>IF(E51+'Year 3'!I51+'Year 2'!I51+'Year 1'!I51&gt;=25000,25000-('Year 3'!I51+'Year 2'!I51+'Year 1'!I51),E51)</f>
        <v>0</v>
      </c>
      <c r="J51" s="117"/>
    </row>
    <row r="52" spans="1:19" ht="12" customHeight="1" thickBot="1" x14ac:dyDescent="0.25">
      <c r="A52" s="131"/>
      <c r="B52" s="132" t="s">
        <v>38</v>
      </c>
      <c r="C52" s="133"/>
      <c r="D52" s="134"/>
      <c r="E52" s="134"/>
      <c r="F52" s="134"/>
      <c r="G52" s="134"/>
      <c r="H52" s="134"/>
      <c r="I52" s="196">
        <f>SUM(E47:E51)-SUM(I47:I51)</f>
        <v>0</v>
      </c>
      <c r="J52" s="117"/>
    </row>
    <row r="53" spans="1:19" ht="12" customHeight="1" thickBot="1" x14ac:dyDescent="0.25">
      <c r="A53" s="250" t="s">
        <v>29</v>
      </c>
      <c r="B53" s="251"/>
      <c r="C53" s="242"/>
      <c r="D53" s="181"/>
      <c r="E53" s="181"/>
      <c r="F53" s="181"/>
      <c r="G53" s="181"/>
      <c r="H53" s="181"/>
      <c r="I53" s="179">
        <f>SUM(I47:I52)</f>
        <v>0</v>
      </c>
      <c r="J53" s="117"/>
    </row>
    <row r="54" spans="1:19" s="3" customFormat="1" ht="12" customHeight="1" x14ac:dyDescent="0.2">
      <c r="A54" s="261" t="s">
        <v>70</v>
      </c>
      <c r="B54" s="262"/>
      <c r="C54" s="262"/>
      <c r="D54" s="262"/>
      <c r="E54" s="262"/>
      <c r="F54" s="262"/>
      <c r="G54" s="262"/>
      <c r="H54" s="263"/>
      <c r="I54" s="24"/>
      <c r="J54" s="113"/>
      <c r="K54" s="114"/>
      <c r="L54" s="206"/>
      <c r="M54" s="114"/>
      <c r="N54" s="114"/>
      <c r="O54" s="114"/>
      <c r="P54" s="114"/>
      <c r="Q54" s="114"/>
      <c r="R54" s="114"/>
      <c r="S54" s="114"/>
    </row>
    <row r="55" spans="1:19" ht="12" customHeight="1" x14ac:dyDescent="0.2">
      <c r="A55" s="17"/>
      <c r="B55" s="258" t="s">
        <v>13</v>
      </c>
      <c r="C55" s="258"/>
      <c r="D55" s="258"/>
      <c r="E55" s="258"/>
      <c r="F55" s="258"/>
      <c r="G55" s="258"/>
      <c r="H55" s="258"/>
      <c r="I55" s="104"/>
      <c r="J55" s="117"/>
    </row>
    <row r="56" spans="1:19" ht="12" customHeight="1" x14ac:dyDescent="0.2">
      <c r="A56" s="17"/>
      <c r="B56" s="258" t="s">
        <v>14</v>
      </c>
      <c r="C56" s="258"/>
      <c r="D56" s="258"/>
      <c r="E56" s="258"/>
      <c r="F56" s="258"/>
      <c r="G56" s="258"/>
      <c r="H56" s="258"/>
      <c r="I56" s="104"/>
      <c r="J56" s="117"/>
    </row>
    <row r="57" spans="1:19" ht="12" customHeight="1" x14ac:dyDescent="0.2">
      <c r="A57" s="17"/>
      <c r="B57" s="258" t="s">
        <v>15</v>
      </c>
      <c r="C57" s="258"/>
      <c r="D57" s="258"/>
      <c r="E57" s="258"/>
      <c r="F57" s="258"/>
      <c r="G57" s="258"/>
      <c r="H57" s="258"/>
      <c r="I57" s="104"/>
      <c r="J57" s="117"/>
    </row>
    <row r="58" spans="1:19" ht="12" customHeight="1" x14ac:dyDescent="0.2">
      <c r="A58" s="17"/>
      <c r="B58" s="258" t="s">
        <v>16</v>
      </c>
      <c r="C58" s="258"/>
      <c r="D58" s="258"/>
      <c r="E58" s="258"/>
      <c r="F58" s="258"/>
      <c r="G58" s="258"/>
      <c r="H58" s="258"/>
      <c r="I58" s="104"/>
      <c r="J58" s="117"/>
    </row>
    <row r="59" spans="1:19" ht="12" customHeight="1" x14ac:dyDescent="0.2">
      <c r="A59" s="17"/>
      <c r="B59" s="260" t="s">
        <v>67</v>
      </c>
      <c r="C59" s="260"/>
      <c r="D59" s="260"/>
      <c r="E59" s="260"/>
      <c r="F59" s="260"/>
      <c r="G59" s="260"/>
      <c r="H59" s="260"/>
      <c r="I59" s="104"/>
      <c r="J59" s="14" t="s">
        <v>94</v>
      </c>
      <c r="K59" s="11">
        <f>'Year 3'!K60</f>
        <v>2028</v>
      </c>
      <c r="L59" s="204">
        <f>'Year 3'!L60*1.05</f>
        <v>4825</v>
      </c>
    </row>
    <row r="60" spans="1:19" ht="12" customHeight="1" thickBot="1" x14ac:dyDescent="0.25">
      <c r="A60" s="22"/>
      <c r="B60" s="246" t="s">
        <v>11</v>
      </c>
      <c r="C60" s="246"/>
      <c r="D60" s="246"/>
      <c r="E60" s="246"/>
      <c r="F60" s="246"/>
      <c r="G60" s="246"/>
      <c r="H60" s="246"/>
      <c r="I60" s="103"/>
      <c r="J60" s="14" t="s">
        <v>95</v>
      </c>
      <c r="K60" s="11">
        <f>K59+1</f>
        <v>2029</v>
      </c>
      <c r="L60" s="204">
        <f>L59</f>
        <v>4825</v>
      </c>
    </row>
    <row r="61" spans="1:19" ht="12" customHeight="1" thickBot="1" x14ac:dyDescent="0.25">
      <c r="A61" s="250" t="s">
        <v>17</v>
      </c>
      <c r="B61" s="251"/>
      <c r="C61" s="251"/>
      <c r="D61" s="251"/>
      <c r="E61" s="251"/>
      <c r="F61" s="251"/>
      <c r="G61" s="251"/>
      <c r="H61" s="259"/>
      <c r="I61" s="179">
        <f>SUM(I55:I60)</f>
        <v>0</v>
      </c>
      <c r="J61" s="117"/>
    </row>
    <row r="62" spans="1:19" ht="12" customHeight="1" thickBot="1" x14ac:dyDescent="0.25">
      <c r="A62" s="264" t="s">
        <v>12</v>
      </c>
      <c r="B62" s="265"/>
      <c r="C62" s="265"/>
      <c r="D62" s="265"/>
      <c r="E62" s="265"/>
      <c r="F62" s="265"/>
      <c r="G62" s="265"/>
      <c r="H62" s="265"/>
      <c r="I62" s="172">
        <f>I30+I35+I39+I45+I53+I61</f>
        <v>0</v>
      </c>
      <c r="J62" s="117"/>
    </row>
    <row r="63" spans="1:19" ht="20.25" customHeight="1" x14ac:dyDescent="0.2">
      <c r="A63" s="252" t="s">
        <v>71</v>
      </c>
      <c r="B63" s="253"/>
      <c r="C63" s="254"/>
      <c r="D63" s="20"/>
      <c r="E63" s="21" t="s">
        <v>1</v>
      </c>
      <c r="F63" s="48" t="s">
        <v>39</v>
      </c>
      <c r="G63" s="12" t="s">
        <v>2</v>
      </c>
      <c r="H63" s="166"/>
      <c r="I63" s="169"/>
      <c r="J63" s="117"/>
    </row>
    <row r="64" spans="1:19" ht="12" customHeight="1" x14ac:dyDescent="0.2">
      <c r="A64" s="255"/>
      <c r="B64" s="256"/>
      <c r="C64" s="257"/>
      <c r="D64" s="2" t="s">
        <v>64</v>
      </c>
      <c r="E64" s="164">
        <f>'Year 2'!E64</f>
        <v>0.48</v>
      </c>
      <c r="F64" s="83">
        <f>SUM(I62-I59-I52-I35-I45)</f>
        <v>0</v>
      </c>
      <c r="G64" s="83">
        <f>E64*F64</f>
        <v>0</v>
      </c>
      <c r="H64" s="167"/>
      <c r="I64" s="170"/>
      <c r="J64" s="117"/>
    </row>
    <row r="65" spans="1:12" ht="12" customHeight="1" thickBot="1" x14ac:dyDescent="0.25">
      <c r="A65" s="276" t="s">
        <v>62</v>
      </c>
      <c r="B65" s="277"/>
      <c r="C65" s="278"/>
      <c r="D65" s="161"/>
      <c r="E65" s="162"/>
      <c r="F65" s="161"/>
      <c r="G65" s="163"/>
      <c r="H65" s="167"/>
      <c r="I65" s="173">
        <f>SUM(G64:G65)</f>
        <v>0</v>
      </c>
      <c r="J65" s="117"/>
      <c r="L65" s="209"/>
    </row>
    <row r="66" spans="1:12" ht="12" customHeight="1" thickBot="1" x14ac:dyDescent="0.25">
      <c r="A66" s="264" t="s">
        <v>63</v>
      </c>
      <c r="B66" s="265"/>
      <c r="C66" s="265"/>
      <c r="D66" s="265"/>
      <c r="E66" s="265"/>
      <c r="F66" s="265"/>
      <c r="G66" s="265"/>
      <c r="H66" s="265"/>
      <c r="I66" s="172">
        <f>I62+I65</f>
        <v>0</v>
      </c>
      <c r="J66" s="117"/>
      <c r="L66" s="209"/>
    </row>
    <row r="67" spans="1:12" ht="11.25" customHeight="1" x14ac:dyDescent="0.2">
      <c r="A67" s="266" t="s">
        <v>75</v>
      </c>
      <c r="B67" s="267"/>
      <c r="C67" s="267"/>
      <c r="D67" s="267"/>
      <c r="E67" s="267"/>
      <c r="F67" s="267"/>
      <c r="G67" s="267"/>
      <c r="H67" s="267"/>
      <c r="I67" s="86" t="str">
        <f>'Year 1'!I67</f>
        <v>rev 8.19.24</v>
      </c>
      <c r="J67" s="117"/>
      <c r="L67" s="209"/>
    </row>
    <row r="68" spans="1:12" x14ac:dyDescent="0.2">
      <c r="J68" s="117"/>
      <c r="L68" s="209"/>
    </row>
  </sheetData>
  <sheetProtection sheet="1" formatRows="0"/>
  <mergeCells count="54">
    <mergeCell ref="B44:H44"/>
    <mergeCell ref="A30:C30"/>
    <mergeCell ref="A35:H35"/>
    <mergeCell ref="A36:H36"/>
    <mergeCell ref="A31:H31"/>
    <mergeCell ref="A39:H39"/>
    <mergeCell ref="B37:H37"/>
    <mergeCell ref="B38:H38"/>
    <mergeCell ref="A29:B29"/>
    <mergeCell ref="A40:H40"/>
    <mergeCell ref="A27:C27"/>
    <mergeCell ref="A1:H1"/>
    <mergeCell ref="B5:C5"/>
    <mergeCell ref="B6:C6"/>
    <mergeCell ref="A3:C3"/>
    <mergeCell ref="F3:H3"/>
    <mergeCell ref="B13:C13"/>
    <mergeCell ref="B14:C14"/>
    <mergeCell ref="B11:C11"/>
    <mergeCell ref="B12:C12"/>
    <mergeCell ref="B15:C15"/>
    <mergeCell ref="A16:H16"/>
    <mergeCell ref="A17:C17"/>
    <mergeCell ref="F2:G2"/>
    <mergeCell ref="I3:I4"/>
    <mergeCell ref="B4:C4"/>
    <mergeCell ref="B9:C9"/>
    <mergeCell ref="B10:C10"/>
    <mergeCell ref="B7:C7"/>
    <mergeCell ref="B8:C8"/>
    <mergeCell ref="E47:H47"/>
    <mergeCell ref="A67:H67"/>
    <mergeCell ref="A62:H62"/>
    <mergeCell ref="A63:C64"/>
    <mergeCell ref="A65:C65"/>
    <mergeCell ref="A66:H66"/>
    <mergeCell ref="E48:H48"/>
    <mergeCell ref="B55:H55"/>
    <mergeCell ref="A28:C28"/>
    <mergeCell ref="A61:H61"/>
    <mergeCell ref="B56:H56"/>
    <mergeCell ref="A46:H46"/>
    <mergeCell ref="B42:H42"/>
    <mergeCell ref="B43:H43"/>
    <mergeCell ref="B60:H60"/>
    <mergeCell ref="E49:H49"/>
    <mergeCell ref="E50:H50"/>
    <mergeCell ref="E51:H51"/>
    <mergeCell ref="A53:C53"/>
    <mergeCell ref="A54:H54"/>
    <mergeCell ref="B57:H57"/>
    <mergeCell ref="B58:H58"/>
    <mergeCell ref="B59:H59"/>
    <mergeCell ref="A45:H45"/>
  </mergeCells>
  <phoneticPr fontId="0" type="noConversion"/>
  <printOptions horizontalCentered="1"/>
  <pageMargins left="0.5" right="0.5" top="0.4" bottom="0.25" header="0.5" footer="0.5"/>
  <pageSetup scale="99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S68"/>
  <sheetViews>
    <sheetView showZeros="0" zoomScale="140" zoomScaleNormal="140" workbookViewId="0">
      <selection activeCell="G5" sqref="G5"/>
    </sheetView>
  </sheetViews>
  <sheetFormatPr defaultColWidth="9.21875" defaultRowHeight="9.6" x14ac:dyDescent="0.2"/>
  <cols>
    <col min="1" max="1" width="2.5546875" style="2" customWidth="1"/>
    <col min="2" max="2" width="3.44140625" style="2" customWidth="1"/>
    <col min="3" max="3" width="42.77734375" style="2" customWidth="1"/>
    <col min="4" max="4" width="10.21875" style="2" customWidth="1"/>
    <col min="5" max="5" width="8.21875" style="2" customWidth="1"/>
    <col min="6" max="6" width="7.21875" style="2" customWidth="1"/>
    <col min="7" max="7" width="6.77734375" style="2" customWidth="1"/>
    <col min="8" max="8" width="5.77734375" style="2" customWidth="1"/>
    <col min="9" max="9" width="9.21875" style="9" customWidth="1"/>
    <col min="10" max="10" width="5.77734375" style="118" customWidth="1"/>
    <col min="11" max="11" width="4.44140625" style="118" customWidth="1"/>
    <col min="12" max="12" width="6.5546875" style="208" customWidth="1"/>
    <col min="13" max="19" width="9.21875" style="118"/>
    <col min="20" max="16384" width="9.21875" style="2"/>
  </cols>
  <sheetData>
    <row r="1" spans="1:19" s="8" customFormat="1" ht="13.05" customHeight="1" x14ac:dyDescent="0.25">
      <c r="A1" s="315" t="str">
        <f>'Year 1'!A1:H1</f>
        <v xml:space="preserve">SPONSOR: </v>
      </c>
      <c r="B1" s="315"/>
      <c r="C1" s="315"/>
      <c r="D1" s="315"/>
      <c r="E1" s="315"/>
      <c r="F1" s="315"/>
      <c r="G1" s="315"/>
      <c r="H1" s="315"/>
      <c r="I1" s="32" t="s">
        <v>45</v>
      </c>
      <c r="J1" s="110"/>
      <c r="K1" s="112"/>
      <c r="L1" s="205"/>
      <c r="M1" s="112"/>
      <c r="N1" s="112"/>
      <c r="O1" s="112"/>
      <c r="P1" s="112"/>
      <c r="Q1" s="112"/>
      <c r="R1" s="112"/>
      <c r="S1" s="112"/>
    </row>
    <row r="2" spans="1:19" s="8" customFormat="1" ht="12.75" customHeight="1" thickBot="1" x14ac:dyDescent="0.3">
      <c r="A2" s="213" t="str">
        <f>'Year 1'!A2:H2</f>
        <v xml:space="preserve">PRINCIPAL INVESTIGATOR:  </v>
      </c>
      <c r="B2" s="213"/>
      <c r="C2" s="213"/>
      <c r="D2" s="213"/>
      <c r="E2" s="213"/>
      <c r="F2" s="294">
        <f>'Year 4'!I2+1</f>
        <v>47300</v>
      </c>
      <c r="G2" s="294"/>
      <c r="H2" s="221" t="s">
        <v>96</v>
      </c>
      <c r="I2" s="222">
        <f>F2+364</f>
        <v>47664</v>
      </c>
      <c r="J2" s="110"/>
      <c r="K2" s="112"/>
      <c r="L2" s="205"/>
      <c r="M2" s="112"/>
      <c r="N2" s="112"/>
      <c r="O2" s="112"/>
      <c r="P2" s="112"/>
      <c r="Q2" s="112"/>
      <c r="R2" s="112"/>
      <c r="S2" s="112"/>
    </row>
    <row r="3" spans="1:19" s="3" customFormat="1" ht="12" customHeight="1" x14ac:dyDescent="0.2">
      <c r="A3" s="271" t="s">
        <v>24</v>
      </c>
      <c r="B3" s="316"/>
      <c r="C3" s="316"/>
      <c r="D3" s="29" t="s">
        <v>5</v>
      </c>
      <c r="E3" s="28" t="s">
        <v>6</v>
      </c>
      <c r="F3" s="317" t="s">
        <v>25</v>
      </c>
      <c r="G3" s="318"/>
      <c r="H3" s="319"/>
      <c r="I3" s="279" t="s">
        <v>26</v>
      </c>
      <c r="J3" s="113"/>
      <c r="K3" s="114"/>
      <c r="L3" s="206"/>
      <c r="M3" s="114"/>
      <c r="N3" s="114"/>
      <c r="O3" s="114"/>
      <c r="P3" s="114"/>
      <c r="Q3" s="114"/>
      <c r="R3" s="114"/>
      <c r="S3" s="114"/>
    </row>
    <row r="4" spans="1:19" s="1" customFormat="1" ht="19.5" customHeight="1" thickBot="1" x14ac:dyDescent="0.25">
      <c r="A4" s="18"/>
      <c r="B4" s="287" t="s">
        <v>33</v>
      </c>
      <c r="C4" s="288"/>
      <c r="D4" s="38"/>
      <c r="E4" s="39"/>
      <c r="F4" s="40" t="s">
        <v>59</v>
      </c>
      <c r="G4" s="41" t="s">
        <v>60</v>
      </c>
      <c r="H4" s="57" t="s">
        <v>35</v>
      </c>
      <c r="I4" s="280"/>
      <c r="J4" s="115"/>
      <c r="K4" s="116"/>
      <c r="L4" s="207"/>
      <c r="M4" s="116"/>
      <c r="N4" s="116"/>
      <c r="O4" s="116"/>
      <c r="P4" s="116"/>
      <c r="Q4" s="116"/>
      <c r="R4" s="116"/>
      <c r="S4" s="116"/>
    </row>
    <row r="5" spans="1:19" s="1" customFormat="1" ht="12" customHeight="1" x14ac:dyDescent="0.2">
      <c r="A5" s="36" t="s">
        <v>41</v>
      </c>
      <c r="B5" s="309">
        <f>'Year 1'!B5</f>
        <v>0</v>
      </c>
      <c r="C5" s="309"/>
      <c r="D5" s="107">
        <f>'Year 4'!D5*1.05</f>
        <v>0</v>
      </c>
      <c r="E5" s="76">
        <f t="shared" ref="E5:E10" si="0">D5/9</f>
        <v>0</v>
      </c>
      <c r="F5" s="37"/>
      <c r="G5" s="87"/>
      <c r="H5" s="88"/>
      <c r="I5" s="64">
        <f t="shared" ref="I5:I10" si="1">(D5*G5)+(E5*H5)</f>
        <v>0</v>
      </c>
      <c r="J5" s="115"/>
      <c r="K5" s="116"/>
      <c r="L5" s="207"/>
      <c r="M5" s="116"/>
      <c r="N5" s="116"/>
      <c r="O5" s="116"/>
      <c r="P5" s="116"/>
      <c r="Q5" s="116"/>
      <c r="R5" s="116"/>
      <c r="S5" s="116"/>
    </row>
    <row r="6" spans="1:19" s="1" customFormat="1" ht="12" customHeight="1" x14ac:dyDescent="0.2">
      <c r="A6" s="13" t="s">
        <v>42</v>
      </c>
      <c r="B6" s="309">
        <f>'Year 1'!B6</f>
        <v>0</v>
      </c>
      <c r="C6" s="309"/>
      <c r="D6" s="107">
        <f>'Year 4'!D6*1.05</f>
        <v>0</v>
      </c>
      <c r="E6" s="77">
        <f t="shared" si="0"/>
        <v>0</v>
      </c>
      <c r="F6" s="33"/>
      <c r="G6" s="89"/>
      <c r="H6" s="90"/>
      <c r="I6" s="64">
        <f t="shared" si="1"/>
        <v>0</v>
      </c>
      <c r="J6" s="115"/>
      <c r="K6" s="116"/>
      <c r="L6" s="207"/>
      <c r="M6" s="116"/>
      <c r="N6" s="116"/>
      <c r="O6" s="116"/>
      <c r="P6" s="116"/>
      <c r="Q6" s="116"/>
      <c r="R6" s="116"/>
      <c r="S6" s="116"/>
    </row>
    <row r="7" spans="1:19" s="1" customFormat="1" ht="12" customHeight="1" x14ac:dyDescent="0.2">
      <c r="A7" s="13" t="s">
        <v>21</v>
      </c>
      <c r="B7" s="309">
        <f>'Year 1'!B7</f>
        <v>0</v>
      </c>
      <c r="C7" s="309"/>
      <c r="D7" s="107">
        <f>'Year 4'!D7*1.05</f>
        <v>0</v>
      </c>
      <c r="E7" s="77">
        <f t="shared" si="0"/>
        <v>0</v>
      </c>
      <c r="F7" s="33"/>
      <c r="G7" s="89"/>
      <c r="H7" s="90"/>
      <c r="I7" s="64">
        <f t="shared" si="1"/>
        <v>0</v>
      </c>
      <c r="J7" s="115"/>
      <c r="K7" s="116"/>
      <c r="L7" s="207"/>
      <c r="M7" s="116"/>
      <c r="N7" s="116"/>
      <c r="O7" s="116"/>
      <c r="P7" s="116"/>
      <c r="Q7" s="116"/>
      <c r="R7" s="116"/>
      <c r="S7" s="116"/>
    </row>
    <row r="8" spans="1:19" s="1" customFormat="1" ht="12" customHeight="1" x14ac:dyDescent="0.2">
      <c r="A8" s="13" t="s">
        <v>22</v>
      </c>
      <c r="B8" s="309">
        <f>'Year 1'!B8</f>
        <v>0</v>
      </c>
      <c r="C8" s="309"/>
      <c r="D8" s="107">
        <f>'Year 4'!D8*1.05</f>
        <v>0</v>
      </c>
      <c r="E8" s="77">
        <f t="shared" si="0"/>
        <v>0</v>
      </c>
      <c r="F8" s="33"/>
      <c r="G8" s="89"/>
      <c r="H8" s="90"/>
      <c r="I8" s="64">
        <f t="shared" si="1"/>
        <v>0</v>
      </c>
      <c r="J8" s="115"/>
      <c r="K8" s="116"/>
      <c r="L8" s="207"/>
      <c r="M8" s="116"/>
      <c r="N8" s="116"/>
      <c r="O8" s="116"/>
      <c r="P8" s="116"/>
      <c r="Q8" s="116"/>
      <c r="R8" s="116"/>
      <c r="S8" s="116"/>
    </row>
    <row r="9" spans="1:19" s="1" customFormat="1" ht="12" customHeight="1" x14ac:dyDescent="0.2">
      <c r="A9" s="13" t="s">
        <v>23</v>
      </c>
      <c r="B9" s="322">
        <f>'Year 1'!B9</f>
        <v>0</v>
      </c>
      <c r="C9" s="309"/>
      <c r="D9" s="107">
        <f>'Year 4'!D9*1.05</f>
        <v>0</v>
      </c>
      <c r="E9" s="77">
        <f t="shared" si="0"/>
        <v>0</v>
      </c>
      <c r="F9" s="33"/>
      <c r="G9" s="89"/>
      <c r="H9" s="90"/>
      <c r="I9" s="64">
        <f t="shared" si="1"/>
        <v>0</v>
      </c>
      <c r="J9" s="115"/>
      <c r="K9" s="116"/>
      <c r="L9" s="207"/>
      <c r="M9" s="116"/>
      <c r="N9" s="116"/>
      <c r="O9" s="116"/>
      <c r="P9" s="116"/>
      <c r="Q9" s="116"/>
      <c r="R9" s="116"/>
      <c r="S9" s="116"/>
    </row>
    <row r="10" spans="1:19" s="1" customFormat="1" ht="12" customHeight="1" x14ac:dyDescent="0.2">
      <c r="A10" s="13" t="s">
        <v>28</v>
      </c>
      <c r="B10" s="322">
        <f>'Year 1'!B10</f>
        <v>0</v>
      </c>
      <c r="C10" s="309"/>
      <c r="D10" s="107">
        <f>'Year 4'!D10*1.05</f>
        <v>0</v>
      </c>
      <c r="E10" s="77">
        <f t="shared" si="0"/>
        <v>0</v>
      </c>
      <c r="F10" s="33"/>
      <c r="G10" s="89"/>
      <c r="H10" s="90"/>
      <c r="I10" s="64">
        <f t="shared" si="1"/>
        <v>0</v>
      </c>
      <c r="J10" s="115"/>
      <c r="K10" s="116"/>
      <c r="L10" s="207"/>
      <c r="M10" s="116"/>
      <c r="N10" s="116"/>
      <c r="O10" s="116"/>
      <c r="P10" s="116"/>
      <c r="Q10" s="116"/>
      <c r="R10" s="116"/>
      <c r="S10" s="116"/>
    </row>
    <row r="11" spans="1:19" s="1" customFormat="1" ht="12" customHeight="1" thickBot="1" x14ac:dyDescent="0.25">
      <c r="A11" s="18"/>
      <c r="B11" s="284" t="s">
        <v>32</v>
      </c>
      <c r="C11" s="285"/>
      <c r="D11" s="108"/>
      <c r="E11" s="44"/>
      <c r="F11" s="38"/>
      <c r="G11" s="45"/>
      <c r="H11" s="59"/>
      <c r="I11" s="65"/>
      <c r="J11" s="115"/>
      <c r="K11" s="116"/>
      <c r="L11" s="207"/>
      <c r="M11" s="116"/>
      <c r="N11" s="116"/>
      <c r="O11" s="116"/>
      <c r="P11" s="116"/>
      <c r="Q11" s="116"/>
      <c r="R11" s="116"/>
      <c r="S11" s="116"/>
    </row>
    <row r="12" spans="1:19" s="1" customFormat="1" ht="12" customHeight="1" x14ac:dyDescent="0.2">
      <c r="A12" s="36" t="s">
        <v>19</v>
      </c>
      <c r="B12" s="309">
        <f>'Year 1'!B12</f>
        <v>0</v>
      </c>
      <c r="C12" s="309"/>
      <c r="D12" s="107">
        <f>'Year 4'!D12*1.05</f>
        <v>0</v>
      </c>
      <c r="E12" s="76">
        <f>D12/12</f>
        <v>0</v>
      </c>
      <c r="F12" s="91"/>
      <c r="G12" s="42"/>
      <c r="H12" s="60"/>
      <c r="I12" s="66">
        <f>D12*F12+(D12*G12)+(E12*H12)</f>
        <v>0</v>
      </c>
      <c r="J12" s="115"/>
      <c r="K12" s="116"/>
      <c r="L12" s="207"/>
      <c r="M12" s="116"/>
      <c r="N12" s="116"/>
      <c r="O12" s="116"/>
      <c r="P12" s="116"/>
      <c r="Q12" s="116"/>
      <c r="R12" s="116"/>
      <c r="S12" s="116"/>
    </row>
    <row r="13" spans="1:19" s="1" customFormat="1" ht="12" customHeight="1" x14ac:dyDescent="0.2">
      <c r="A13" s="13" t="s">
        <v>20</v>
      </c>
      <c r="B13" s="309">
        <f>'Year 1'!B13</f>
        <v>0</v>
      </c>
      <c r="C13" s="309"/>
      <c r="D13" s="107">
        <f>'Year 4'!D13*1.05</f>
        <v>0</v>
      </c>
      <c r="E13" s="77">
        <f>D13/12</f>
        <v>0</v>
      </c>
      <c r="F13" s="92"/>
      <c r="G13" s="34"/>
      <c r="H13" s="61"/>
      <c r="I13" s="66">
        <f>D13*F13+(D13*G13)+(E13*H13)</f>
        <v>0</v>
      </c>
      <c r="J13" s="115"/>
      <c r="K13" s="116"/>
      <c r="L13" s="207"/>
      <c r="M13" s="116"/>
      <c r="N13" s="116"/>
      <c r="O13" s="116"/>
      <c r="P13" s="116"/>
      <c r="Q13" s="116"/>
      <c r="R13" s="116"/>
      <c r="S13" s="116"/>
    </row>
    <row r="14" spans="1:19" s="1" customFormat="1" ht="12" customHeight="1" x14ac:dyDescent="0.2">
      <c r="A14" s="13" t="s">
        <v>34</v>
      </c>
      <c r="B14" s="309">
        <f>'Year 1'!B14</f>
        <v>0</v>
      </c>
      <c r="C14" s="309"/>
      <c r="D14" s="107">
        <f>'Year 4'!D14*1.05</f>
        <v>0</v>
      </c>
      <c r="E14" s="77">
        <f>D14/12</f>
        <v>0</v>
      </c>
      <c r="F14" s="92"/>
      <c r="G14" s="34"/>
      <c r="H14" s="61"/>
      <c r="I14" s="66">
        <f>D14*F14+(D14*G14)+(E14*H14)</f>
        <v>0</v>
      </c>
      <c r="J14" s="115"/>
      <c r="K14" s="116"/>
      <c r="L14" s="207"/>
      <c r="M14" s="116"/>
      <c r="N14" s="116"/>
      <c r="O14" s="116"/>
      <c r="P14" s="116"/>
      <c r="Q14" s="116"/>
      <c r="R14" s="116"/>
      <c r="S14" s="116"/>
    </row>
    <row r="15" spans="1:19" s="1" customFormat="1" ht="12" customHeight="1" thickBot="1" x14ac:dyDescent="0.25">
      <c r="A15" s="22" t="s">
        <v>22</v>
      </c>
      <c r="B15" s="310">
        <f>'Year 1'!B15</f>
        <v>0</v>
      </c>
      <c r="C15" s="310"/>
      <c r="D15" s="107">
        <f>'Year 4'!D15*1.05</f>
        <v>0</v>
      </c>
      <c r="E15" s="136">
        <f>D15/12</f>
        <v>0</v>
      </c>
      <c r="F15" s="137"/>
      <c r="G15" s="138"/>
      <c r="H15" s="139"/>
      <c r="I15" s="140">
        <f>D15*F15+(D15*G15)+(E15*H15)</f>
        <v>0</v>
      </c>
      <c r="J15" s="115"/>
      <c r="K15" s="116"/>
      <c r="L15" s="207"/>
      <c r="M15" s="116"/>
      <c r="N15" s="116"/>
      <c r="O15" s="116"/>
      <c r="P15" s="116"/>
      <c r="Q15" s="116"/>
      <c r="R15" s="116"/>
      <c r="S15" s="116"/>
    </row>
    <row r="16" spans="1:19" s="1" customFormat="1" ht="12" customHeight="1" thickBot="1" x14ac:dyDescent="0.25">
      <c r="A16" s="239" t="s">
        <v>18</v>
      </c>
      <c r="B16" s="240"/>
      <c r="C16" s="240"/>
      <c r="D16" s="240"/>
      <c r="E16" s="240"/>
      <c r="F16" s="240"/>
      <c r="G16" s="240"/>
      <c r="H16" s="240"/>
      <c r="I16" s="150">
        <f>SUM(I5:I15)</f>
        <v>0</v>
      </c>
      <c r="J16" s="115"/>
      <c r="K16" s="116"/>
      <c r="L16" s="207"/>
      <c r="M16" s="116"/>
      <c r="N16" s="116"/>
      <c r="O16" s="116"/>
      <c r="P16" s="116"/>
      <c r="Q16" s="116"/>
      <c r="R16" s="116"/>
      <c r="S16" s="116"/>
    </row>
    <row r="17" spans="1:19" ht="21.75" customHeight="1" thickBot="1" x14ac:dyDescent="0.25">
      <c r="A17" s="261" t="s">
        <v>58</v>
      </c>
      <c r="B17" s="286"/>
      <c r="C17" s="286"/>
      <c r="D17" s="74"/>
      <c r="E17" s="56"/>
      <c r="F17" s="53" t="s">
        <v>36</v>
      </c>
      <c r="G17" s="47" t="s">
        <v>37</v>
      </c>
      <c r="H17" s="62" t="s">
        <v>35</v>
      </c>
      <c r="I17" s="23"/>
      <c r="J17" s="117"/>
    </row>
    <row r="18" spans="1:19" ht="12" customHeight="1" x14ac:dyDescent="0.2">
      <c r="A18" s="14" t="s">
        <v>7</v>
      </c>
      <c r="B18" s="93"/>
      <c r="C18" s="7" t="s">
        <v>89</v>
      </c>
      <c r="D18" s="84"/>
      <c r="E18" s="46">
        <f>D18/12</f>
        <v>0</v>
      </c>
      <c r="F18" s="96"/>
      <c r="G18" s="97"/>
      <c r="H18" s="98"/>
      <c r="I18" s="82">
        <f>SUM(B18*E18*F18)+(B18*E18*G18)+(B18*E18*H18)</f>
        <v>0</v>
      </c>
      <c r="J18" s="117"/>
    </row>
    <row r="19" spans="1:19" ht="12" customHeight="1" x14ac:dyDescent="0.2">
      <c r="A19" s="14" t="s">
        <v>7</v>
      </c>
      <c r="B19" s="93"/>
      <c r="C19" s="7" t="s">
        <v>90</v>
      </c>
      <c r="D19" s="107">
        <f>'Year 4'!D19*1.05</f>
        <v>0</v>
      </c>
      <c r="E19" s="46">
        <f>D19/12</f>
        <v>0</v>
      </c>
      <c r="F19" s="199"/>
      <c r="G19" s="200"/>
      <c r="H19" s="88"/>
      <c r="I19" s="82">
        <f>SUM(B19*E19*F19)+(B19*E19*G19)+(B19*E19*H19)</f>
        <v>0</v>
      </c>
      <c r="J19" s="117"/>
    </row>
    <row r="20" spans="1:19" ht="12" customHeight="1" x14ac:dyDescent="0.2">
      <c r="A20" s="14" t="s">
        <v>7</v>
      </c>
      <c r="B20" s="93"/>
      <c r="C20" s="7" t="s">
        <v>4</v>
      </c>
      <c r="D20" s="107">
        <f>'Year 4'!D20*1.05</f>
        <v>0</v>
      </c>
      <c r="E20" s="46">
        <f>D20/12</f>
        <v>0</v>
      </c>
      <c r="F20" s="99"/>
      <c r="G20" s="100"/>
      <c r="H20" s="90"/>
      <c r="I20" s="82">
        <f t="shared" ref="I20:I26" si="2">SUM(B20*E20*F20)+(B20*E20*G20)+(B20*E20*H20)</f>
        <v>0</v>
      </c>
      <c r="J20" s="117"/>
    </row>
    <row r="21" spans="1:19" s="1" customFormat="1" ht="12" customHeight="1" x14ac:dyDescent="0.2">
      <c r="A21" s="14" t="s">
        <v>7</v>
      </c>
      <c r="B21" s="93"/>
      <c r="C21" s="7" t="s">
        <v>91</v>
      </c>
      <c r="D21" s="220"/>
      <c r="E21" s="95"/>
      <c r="F21" s="33"/>
      <c r="G21" s="100"/>
      <c r="H21" s="90"/>
      <c r="I21" s="82">
        <f t="shared" si="2"/>
        <v>0</v>
      </c>
      <c r="J21" s="115"/>
      <c r="K21" s="121"/>
      <c r="L21" s="207"/>
      <c r="M21" s="116"/>
      <c r="N21" s="116"/>
      <c r="O21" s="116"/>
      <c r="P21" s="116"/>
      <c r="Q21" s="116"/>
      <c r="R21" s="116"/>
      <c r="S21" s="116"/>
    </row>
    <row r="22" spans="1:19" s="1" customFormat="1" ht="12" customHeight="1" x14ac:dyDescent="0.2">
      <c r="A22" s="14" t="s">
        <v>7</v>
      </c>
      <c r="B22" s="93"/>
      <c r="C22" s="7" t="s">
        <v>92</v>
      </c>
      <c r="D22" s="220"/>
      <c r="E22" s="95"/>
      <c r="F22" s="33"/>
      <c r="G22" s="100"/>
      <c r="H22" s="90"/>
      <c r="I22" s="82">
        <f t="shared" si="2"/>
        <v>0</v>
      </c>
      <c r="J22" s="115"/>
      <c r="K22" s="121"/>
      <c r="L22" s="207"/>
      <c r="M22" s="116"/>
      <c r="N22" s="116"/>
      <c r="O22" s="116"/>
      <c r="P22" s="116"/>
      <c r="Q22" s="116"/>
      <c r="R22" s="116"/>
      <c r="S22" s="116"/>
    </row>
    <row r="23" spans="1:19" s="1" customFormat="1" ht="12" customHeight="1" x14ac:dyDescent="0.2">
      <c r="A23" s="14" t="s">
        <v>7</v>
      </c>
      <c r="B23" s="93"/>
      <c r="C23" s="7" t="s">
        <v>93</v>
      </c>
      <c r="D23" s="220"/>
      <c r="E23" s="95"/>
      <c r="F23" s="33"/>
      <c r="G23" s="100"/>
      <c r="H23" s="90"/>
      <c r="I23" s="82">
        <f t="shared" si="2"/>
        <v>0</v>
      </c>
      <c r="J23" s="115"/>
      <c r="K23" s="116"/>
      <c r="L23" s="207"/>
      <c r="M23" s="116"/>
      <c r="N23" s="116"/>
      <c r="O23" s="116"/>
      <c r="P23" s="116"/>
      <c r="Q23" s="116"/>
      <c r="R23" s="116"/>
      <c r="S23" s="116"/>
    </row>
    <row r="24" spans="1:19" s="1" customFormat="1" ht="12" customHeight="1" x14ac:dyDescent="0.2">
      <c r="A24" s="14" t="s">
        <v>7</v>
      </c>
      <c r="B24" s="93"/>
      <c r="C24" s="7" t="s">
        <v>3</v>
      </c>
      <c r="D24" s="85"/>
      <c r="E24" s="95"/>
      <c r="F24" s="33"/>
      <c r="G24" s="100"/>
      <c r="H24" s="90"/>
      <c r="I24" s="82">
        <f t="shared" si="2"/>
        <v>0</v>
      </c>
      <c r="J24" s="115"/>
      <c r="K24" s="116"/>
      <c r="L24" s="207"/>
      <c r="M24" s="116"/>
      <c r="N24" s="116"/>
      <c r="O24" s="116"/>
      <c r="P24" s="116"/>
      <c r="Q24" s="116"/>
      <c r="R24" s="116"/>
      <c r="S24" s="116"/>
    </row>
    <row r="25" spans="1:19" s="1" customFormat="1" ht="12" customHeight="1" x14ac:dyDescent="0.2">
      <c r="A25" s="14" t="s">
        <v>7</v>
      </c>
      <c r="B25" s="93"/>
      <c r="C25" s="7" t="s">
        <v>49</v>
      </c>
      <c r="D25" s="85"/>
      <c r="E25" s="95"/>
      <c r="F25" s="99"/>
      <c r="G25" s="34"/>
      <c r="H25" s="61"/>
      <c r="I25" s="82">
        <f t="shared" si="2"/>
        <v>0</v>
      </c>
      <c r="J25" s="115"/>
      <c r="K25" s="116"/>
      <c r="L25" s="207"/>
      <c r="M25" s="116"/>
      <c r="N25" s="116"/>
      <c r="O25" s="116"/>
      <c r="P25" s="116"/>
      <c r="Q25" s="116"/>
      <c r="R25" s="116"/>
      <c r="S25" s="116"/>
    </row>
    <row r="26" spans="1:19" s="1" customFormat="1" ht="12" customHeight="1" thickBot="1" x14ac:dyDescent="0.25">
      <c r="A26" s="141" t="s">
        <v>7</v>
      </c>
      <c r="B26" s="142"/>
      <c r="C26" s="143" t="s">
        <v>50</v>
      </c>
      <c r="D26" s="144"/>
      <c r="E26" s="154"/>
      <c r="F26" s="146"/>
      <c r="G26" s="147"/>
      <c r="H26" s="148"/>
      <c r="I26" s="149">
        <f t="shared" si="2"/>
        <v>0</v>
      </c>
      <c r="J26" s="115"/>
      <c r="K26" s="116"/>
      <c r="L26" s="207"/>
      <c r="M26" s="116"/>
      <c r="N26" s="116"/>
      <c r="O26" s="116"/>
      <c r="P26" s="116"/>
      <c r="Q26" s="116"/>
      <c r="R26" s="116"/>
      <c r="S26" s="116"/>
    </row>
    <row r="27" spans="1:19" s="1" customFormat="1" ht="12" customHeight="1" thickBot="1" x14ac:dyDescent="0.25">
      <c r="A27" s="239" t="s">
        <v>81</v>
      </c>
      <c r="B27" s="240"/>
      <c r="C27" s="240"/>
      <c r="D27" s="177"/>
      <c r="E27" s="177"/>
      <c r="F27" s="177"/>
      <c r="G27" s="177"/>
      <c r="H27" s="177"/>
      <c r="I27" s="178">
        <f>SUM(I18:I26)</f>
        <v>0</v>
      </c>
      <c r="J27" s="115"/>
      <c r="K27" s="116"/>
      <c r="L27" s="207"/>
      <c r="M27" s="116"/>
      <c r="N27" s="116"/>
      <c r="O27" s="116"/>
      <c r="P27" s="116"/>
      <c r="Q27" s="116"/>
      <c r="R27" s="116"/>
      <c r="S27" s="116"/>
    </row>
    <row r="28" spans="1:19" s="1" customFormat="1" ht="12" customHeight="1" thickBot="1" x14ac:dyDescent="0.25">
      <c r="A28" s="250" t="s">
        <v>105</v>
      </c>
      <c r="B28" s="251"/>
      <c r="C28" s="251"/>
      <c r="D28" s="230"/>
      <c r="E28" s="230"/>
      <c r="F28" s="230"/>
      <c r="G28" s="230"/>
      <c r="H28" s="230"/>
      <c r="I28" s="179">
        <f>I27+I16</f>
        <v>0</v>
      </c>
      <c r="J28" s="115"/>
      <c r="K28" s="116"/>
      <c r="L28" s="207"/>
      <c r="M28" s="116"/>
      <c r="N28" s="116"/>
      <c r="O28" s="116"/>
      <c r="P28" s="116"/>
      <c r="Q28" s="116"/>
      <c r="R28" s="116"/>
      <c r="S28" s="116"/>
    </row>
    <row r="29" spans="1:19" ht="12" customHeight="1" thickBot="1" x14ac:dyDescent="0.25">
      <c r="A29" s="311">
        <f>'Year 4'!A29+0.5%</f>
        <v>0.48399999999999999</v>
      </c>
      <c r="B29" s="312"/>
      <c r="C29" s="223" t="s">
        <v>73</v>
      </c>
      <c r="D29" s="224"/>
      <c r="E29" s="224"/>
      <c r="F29" s="224"/>
      <c r="G29" s="224"/>
      <c r="H29" s="225"/>
      <c r="I29" s="226">
        <f>(((I16+I18+I19+I20+I25)*A29))</f>
        <v>0</v>
      </c>
      <c r="J29" s="117"/>
    </row>
    <row r="30" spans="1:19" ht="12" customHeight="1" thickBot="1" x14ac:dyDescent="0.25">
      <c r="A30" s="250" t="s">
        <v>82</v>
      </c>
      <c r="B30" s="251"/>
      <c r="C30" s="251"/>
      <c r="D30" s="182"/>
      <c r="E30" s="182"/>
      <c r="F30" s="182"/>
      <c r="G30" s="182"/>
      <c r="H30" s="182"/>
      <c r="I30" s="179">
        <f>I29+I28</f>
        <v>0</v>
      </c>
      <c r="J30" s="117"/>
    </row>
    <row r="31" spans="1:19" s="3" customFormat="1" ht="12" customHeight="1" x14ac:dyDescent="0.2">
      <c r="A31" s="295" t="s">
        <v>97</v>
      </c>
      <c r="B31" s="296"/>
      <c r="C31" s="296"/>
      <c r="D31" s="296"/>
      <c r="E31" s="296"/>
      <c r="F31" s="296"/>
      <c r="G31" s="296"/>
      <c r="H31" s="297"/>
      <c r="I31" s="214"/>
      <c r="J31" s="113"/>
      <c r="K31" s="114"/>
      <c r="L31" s="206"/>
      <c r="M31" s="114"/>
      <c r="N31" s="114"/>
      <c r="O31" s="114"/>
      <c r="P31" s="114"/>
      <c r="Q31" s="114"/>
      <c r="R31" s="114"/>
      <c r="S31" s="114"/>
    </row>
    <row r="32" spans="1:19" ht="12" customHeight="1" x14ac:dyDescent="0.2">
      <c r="A32" s="15"/>
      <c r="B32" s="7" t="s">
        <v>83</v>
      </c>
      <c r="C32" s="183"/>
      <c r="D32" s="31"/>
      <c r="E32" s="215"/>
      <c r="F32" s="215"/>
      <c r="G32" s="215"/>
      <c r="H32" s="216"/>
      <c r="I32" s="184"/>
      <c r="J32" s="117"/>
    </row>
    <row r="33" spans="1:19" ht="12" customHeight="1" x14ac:dyDescent="0.2">
      <c r="A33" s="15"/>
      <c r="B33" s="7" t="s">
        <v>84</v>
      </c>
      <c r="C33" s="183"/>
      <c r="D33" s="31"/>
      <c r="E33" s="215"/>
      <c r="F33" s="215"/>
      <c r="G33" s="215"/>
      <c r="H33" s="216"/>
      <c r="I33" s="184"/>
      <c r="J33" s="117"/>
    </row>
    <row r="34" spans="1:19" ht="12" customHeight="1" thickBot="1" x14ac:dyDescent="0.25">
      <c r="A34" s="15"/>
      <c r="B34" s="7" t="s">
        <v>85</v>
      </c>
      <c r="C34" s="183"/>
      <c r="D34" s="31"/>
      <c r="E34" s="215"/>
      <c r="F34" s="215"/>
      <c r="G34" s="215"/>
      <c r="H34" s="216"/>
      <c r="I34" s="184"/>
      <c r="J34" s="117"/>
    </row>
    <row r="35" spans="1:19" s="1" customFormat="1" ht="12" customHeight="1" thickBot="1" x14ac:dyDescent="0.25">
      <c r="A35" s="289" t="s">
        <v>0</v>
      </c>
      <c r="B35" s="290"/>
      <c r="C35" s="290"/>
      <c r="D35" s="290"/>
      <c r="E35" s="290"/>
      <c r="F35" s="290"/>
      <c r="G35" s="290"/>
      <c r="H35" s="291"/>
      <c r="I35" s="217">
        <f>SUM(I32:I34)</f>
        <v>0</v>
      </c>
      <c r="J35" s="115"/>
      <c r="K35" s="116"/>
      <c r="L35" s="207"/>
      <c r="M35" s="116"/>
      <c r="N35" s="116"/>
      <c r="O35" s="116"/>
      <c r="P35" s="116"/>
      <c r="Q35" s="116"/>
      <c r="R35" s="116"/>
      <c r="S35" s="116"/>
    </row>
    <row r="36" spans="1:19" ht="12" customHeight="1" x14ac:dyDescent="0.2">
      <c r="A36" s="261" t="s">
        <v>69</v>
      </c>
      <c r="B36" s="286"/>
      <c r="C36" s="286"/>
      <c r="D36" s="286"/>
      <c r="E36" s="286"/>
      <c r="F36" s="286"/>
      <c r="G36" s="286"/>
      <c r="H36" s="286"/>
      <c r="I36" s="25"/>
      <c r="J36" s="117"/>
    </row>
    <row r="37" spans="1:19" s="1" customFormat="1" ht="12" customHeight="1" x14ac:dyDescent="0.2">
      <c r="A37" s="15"/>
      <c r="B37" s="258" t="s">
        <v>65</v>
      </c>
      <c r="C37" s="258"/>
      <c r="D37" s="258"/>
      <c r="E37" s="258"/>
      <c r="F37" s="258"/>
      <c r="G37" s="258"/>
      <c r="H37" s="258"/>
      <c r="I37" s="101"/>
      <c r="J37" s="119"/>
      <c r="K37" s="116"/>
      <c r="L37" s="207"/>
      <c r="M37" s="126"/>
      <c r="N37" s="116"/>
      <c r="O37" s="116"/>
      <c r="P37" s="116"/>
      <c r="Q37" s="116"/>
      <c r="R37" s="116"/>
      <c r="S37" s="116"/>
    </row>
    <row r="38" spans="1:19" s="1" customFormat="1" ht="12" customHeight="1" thickBot="1" x14ac:dyDescent="0.25">
      <c r="A38" s="19"/>
      <c r="B38" s="269" t="s">
        <v>66</v>
      </c>
      <c r="C38" s="269"/>
      <c r="D38" s="269"/>
      <c r="E38" s="269"/>
      <c r="F38" s="269"/>
      <c r="G38" s="269"/>
      <c r="H38" s="269"/>
      <c r="I38" s="102"/>
      <c r="J38" s="115"/>
      <c r="K38" s="116"/>
      <c r="L38" s="207"/>
      <c r="M38" s="126"/>
      <c r="N38" s="116"/>
      <c r="O38" s="116"/>
      <c r="P38" s="116"/>
      <c r="Q38" s="116"/>
      <c r="R38" s="116"/>
      <c r="S38" s="116"/>
    </row>
    <row r="39" spans="1:19" s="1" customFormat="1" ht="12" customHeight="1" thickBot="1" x14ac:dyDescent="0.25">
      <c r="A39" s="247" t="s">
        <v>74</v>
      </c>
      <c r="B39" s="248"/>
      <c r="C39" s="248"/>
      <c r="D39" s="248"/>
      <c r="E39" s="248"/>
      <c r="F39" s="248"/>
      <c r="G39" s="248"/>
      <c r="H39" s="249"/>
      <c r="I39" s="194">
        <f>SUM(I37:I38)</f>
        <v>0</v>
      </c>
      <c r="J39" s="115"/>
      <c r="K39" s="116"/>
      <c r="L39" s="207"/>
      <c r="M39" s="116"/>
      <c r="N39" s="116"/>
      <c r="O39" s="116"/>
      <c r="P39" s="116"/>
      <c r="Q39" s="116"/>
      <c r="R39" s="116"/>
      <c r="S39" s="116"/>
    </row>
    <row r="40" spans="1:19" ht="12" customHeight="1" x14ac:dyDescent="0.2">
      <c r="A40" s="244" t="s">
        <v>8</v>
      </c>
      <c r="B40" s="245"/>
      <c r="C40" s="245"/>
      <c r="D40" s="245"/>
      <c r="E40" s="245"/>
      <c r="F40" s="245"/>
      <c r="G40" s="245"/>
      <c r="H40" s="245"/>
      <c r="I40" s="130"/>
      <c r="J40" s="117"/>
      <c r="M40" s="126"/>
    </row>
    <row r="41" spans="1:19" ht="12" customHeight="1" x14ac:dyDescent="0.2">
      <c r="A41" s="17"/>
      <c r="B41" s="7" t="s">
        <v>78</v>
      </c>
      <c r="C41" s="7"/>
      <c r="D41" s="191">
        <v>0</v>
      </c>
      <c r="E41" s="7" t="s">
        <v>76</v>
      </c>
      <c r="F41" s="183">
        <v>0</v>
      </c>
      <c r="G41" s="183" t="s">
        <v>77</v>
      </c>
      <c r="H41" s="7"/>
      <c r="I41" s="129">
        <f>D41*F41</f>
        <v>0</v>
      </c>
      <c r="J41" s="117"/>
    </row>
    <row r="42" spans="1:19" ht="12" customHeight="1" x14ac:dyDescent="0.2">
      <c r="A42" s="16"/>
      <c r="B42" s="270" t="s">
        <v>9</v>
      </c>
      <c r="C42" s="270"/>
      <c r="D42" s="270"/>
      <c r="E42" s="270"/>
      <c r="F42" s="270"/>
      <c r="G42" s="270"/>
      <c r="H42" s="308"/>
      <c r="I42" s="192"/>
      <c r="J42" s="117"/>
      <c r="M42" s="127"/>
    </row>
    <row r="43" spans="1:19" ht="12" customHeight="1" x14ac:dyDescent="0.2">
      <c r="A43" s="17"/>
      <c r="B43" s="258" t="s">
        <v>10</v>
      </c>
      <c r="C43" s="258"/>
      <c r="D43" s="258"/>
      <c r="E43" s="258"/>
      <c r="F43" s="258"/>
      <c r="G43" s="258"/>
      <c r="H43" s="303"/>
      <c r="I43" s="192"/>
      <c r="J43" s="117"/>
    </row>
    <row r="44" spans="1:19" ht="12" customHeight="1" thickBot="1" x14ac:dyDescent="0.25">
      <c r="A44" s="22"/>
      <c r="B44" s="246" t="s">
        <v>11</v>
      </c>
      <c r="C44" s="246"/>
      <c r="D44" s="246"/>
      <c r="E44" s="246"/>
      <c r="F44" s="246"/>
      <c r="G44" s="246"/>
      <c r="H44" s="304"/>
      <c r="I44" s="193"/>
      <c r="J44" s="117"/>
    </row>
    <row r="45" spans="1:19" ht="12" customHeight="1" thickBot="1" x14ac:dyDescent="0.25">
      <c r="A45" s="305" t="s">
        <v>27</v>
      </c>
      <c r="B45" s="306"/>
      <c r="C45" s="306"/>
      <c r="D45" s="306"/>
      <c r="E45" s="306"/>
      <c r="F45" s="306"/>
      <c r="G45" s="306"/>
      <c r="H45" s="307"/>
      <c r="I45" s="195">
        <f>SUM(I41:I44)</f>
        <v>0</v>
      </c>
      <c r="J45" s="117"/>
    </row>
    <row r="46" spans="1:19" ht="12" customHeight="1" x14ac:dyDescent="0.2">
      <c r="A46" s="244" t="s">
        <v>30</v>
      </c>
      <c r="B46" s="245"/>
      <c r="C46" s="245"/>
      <c r="D46" s="245"/>
      <c r="E46" s="245"/>
      <c r="F46" s="245"/>
      <c r="G46" s="245"/>
      <c r="H46" s="245"/>
      <c r="I46" s="25"/>
      <c r="J46" s="117"/>
    </row>
    <row r="47" spans="1:19" ht="12" customHeight="1" x14ac:dyDescent="0.2">
      <c r="A47" s="15"/>
      <c r="B47" s="7" t="s">
        <v>83</v>
      </c>
      <c r="C47" s="7">
        <f>'Year 4'!C47</f>
        <v>0</v>
      </c>
      <c r="D47" s="31" t="s">
        <v>88</v>
      </c>
      <c r="E47" s="237"/>
      <c r="F47" s="237"/>
      <c r="G47" s="237"/>
      <c r="H47" s="238"/>
      <c r="I47" s="184">
        <f>IF(E47+'Year 4'!I47+'Year 3'!I47+'Year 2'!I47+'Year 1'!I47&gt;=25000,25000-('Year 4'!I47+'Year 3'!I47+'Year 2'!I47+'Year 1'!I47),E47)</f>
        <v>0</v>
      </c>
      <c r="J47" s="117"/>
    </row>
    <row r="48" spans="1:19" ht="12" customHeight="1" x14ac:dyDescent="0.2">
      <c r="A48" s="15"/>
      <c r="B48" s="7" t="s">
        <v>84</v>
      </c>
      <c r="C48" s="7">
        <f>'Year 4'!C48</f>
        <v>0</v>
      </c>
      <c r="D48" s="31" t="s">
        <v>88</v>
      </c>
      <c r="E48" s="237"/>
      <c r="F48" s="237"/>
      <c r="G48" s="237"/>
      <c r="H48" s="238"/>
      <c r="I48" s="184">
        <f>IF(E48+'Year 3'!I48+'Year 2'!I48+'Year 1'!I48&gt;=25000,25000-('Year 3'!I48+'Year 2'!I48+'Year 1'!I48),E48)</f>
        <v>0</v>
      </c>
      <c r="J48" s="117"/>
    </row>
    <row r="49" spans="1:19" ht="12" customHeight="1" x14ac:dyDescent="0.2">
      <c r="A49" s="15"/>
      <c r="B49" s="7" t="s">
        <v>85</v>
      </c>
      <c r="C49" s="7">
        <f>'Year 4'!C49</f>
        <v>0</v>
      </c>
      <c r="D49" s="31" t="s">
        <v>88</v>
      </c>
      <c r="E49" s="237"/>
      <c r="F49" s="237"/>
      <c r="G49" s="237"/>
      <c r="H49" s="238"/>
      <c r="I49" s="184">
        <f>IF(E49+'Year 3'!I49+'Year 2'!I49+'Year 1'!I49&gt;=25000,25000-('Year 3'!I49+'Year 2'!I49+'Year 1'!I49),E49)</f>
        <v>0</v>
      </c>
      <c r="J49" s="117"/>
    </row>
    <row r="50" spans="1:19" ht="12" customHeight="1" x14ac:dyDescent="0.2">
      <c r="A50" s="15"/>
      <c r="B50" s="7" t="s">
        <v>86</v>
      </c>
      <c r="C50" s="7">
        <f>'Year 4'!C50</f>
        <v>0</v>
      </c>
      <c r="D50" s="31" t="s">
        <v>88</v>
      </c>
      <c r="E50" s="237"/>
      <c r="F50" s="237"/>
      <c r="G50" s="237"/>
      <c r="H50" s="238"/>
      <c r="I50" s="184">
        <f>IF(E50+'Year 3'!I50+'Year 2'!I50+'Year 1'!I50&gt;=25000,25000-('Year 3'!I50+'Year 2'!I50+'Year 1'!I50),E50)</f>
        <v>0</v>
      </c>
      <c r="J50" s="117"/>
    </row>
    <row r="51" spans="1:19" ht="12" customHeight="1" x14ac:dyDescent="0.2">
      <c r="A51" s="15"/>
      <c r="B51" s="7" t="s">
        <v>87</v>
      </c>
      <c r="C51" s="7">
        <f>'Year 4'!C51</f>
        <v>0</v>
      </c>
      <c r="D51" s="31" t="s">
        <v>88</v>
      </c>
      <c r="E51" s="237"/>
      <c r="F51" s="237"/>
      <c r="G51" s="237"/>
      <c r="H51" s="238"/>
      <c r="I51" s="184">
        <f>IF(E51+'Year 3'!I51+'Year 2'!I51+'Year 1'!I51&gt;=25000,25000-('Year 3'!I51+'Year 2'!I51+'Year 1'!I51),E51)</f>
        <v>0</v>
      </c>
      <c r="J51" s="117"/>
    </row>
    <row r="52" spans="1:19" ht="12" customHeight="1" thickBot="1" x14ac:dyDescent="0.25">
      <c r="A52" s="131"/>
      <c r="B52" s="132" t="s">
        <v>38</v>
      </c>
      <c r="C52" s="133"/>
      <c r="D52" s="134"/>
      <c r="E52" s="134"/>
      <c r="F52" s="134"/>
      <c r="G52" s="134"/>
      <c r="H52" s="134"/>
      <c r="I52" s="196">
        <f>SUM(E47:E51)-SUM(I47:I51)</f>
        <v>0</v>
      </c>
      <c r="J52" s="117"/>
    </row>
    <row r="53" spans="1:19" ht="12" customHeight="1" thickBot="1" x14ac:dyDescent="0.25">
      <c r="A53" s="250" t="s">
        <v>29</v>
      </c>
      <c r="B53" s="251"/>
      <c r="C53" s="242"/>
      <c r="D53" s="181"/>
      <c r="E53" s="181"/>
      <c r="F53" s="181"/>
      <c r="G53" s="181"/>
      <c r="H53" s="181"/>
      <c r="I53" s="179">
        <f>SUM(I47:I52)</f>
        <v>0</v>
      </c>
      <c r="J53" s="117"/>
    </row>
    <row r="54" spans="1:19" s="3" customFormat="1" ht="12" customHeight="1" x14ac:dyDescent="0.2">
      <c r="A54" s="261" t="s">
        <v>70</v>
      </c>
      <c r="B54" s="262"/>
      <c r="C54" s="262"/>
      <c r="D54" s="262"/>
      <c r="E54" s="262"/>
      <c r="F54" s="262"/>
      <c r="G54" s="262"/>
      <c r="H54" s="263"/>
      <c r="I54" s="24"/>
      <c r="J54" s="113"/>
      <c r="K54" s="114"/>
      <c r="L54" s="206"/>
      <c r="M54" s="114"/>
      <c r="N54" s="114"/>
      <c r="O54" s="114"/>
      <c r="P54" s="114"/>
      <c r="Q54" s="114"/>
      <c r="R54" s="114"/>
      <c r="S54" s="114"/>
    </row>
    <row r="55" spans="1:19" ht="12" customHeight="1" x14ac:dyDescent="0.2">
      <c r="A55" s="17"/>
      <c r="B55" s="258" t="s">
        <v>13</v>
      </c>
      <c r="C55" s="258"/>
      <c r="D55" s="258"/>
      <c r="E55" s="258"/>
      <c r="F55" s="258"/>
      <c r="G55" s="258"/>
      <c r="H55" s="258"/>
      <c r="I55" s="104"/>
      <c r="J55" s="117"/>
    </row>
    <row r="56" spans="1:19" ht="12" customHeight="1" x14ac:dyDescent="0.2">
      <c r="A56" s="17"/>
      <c r="B56" s="258" t="s">
        <v>14</v>
      </c>
      <c r="C56" s="258"/>
      <c r="D56" s="258"/>
      <c r="E56" s="258"/>
      <c r="F56" s="258"/>
      <c r="G56" s="258"/>
      <c r="H56" s="258"/>
      <c r="I56" s="104"/>
      <c r="J56" s="117"/>
    </row>
    <row r="57" spans="1:19" ht="12" customHeight="1" x14ac:dyDescent="0.2">
      <c r="A57" s="17"/>
      <c r="B57" s="258" t="s">
        <v>15</v>
      </c>
      <c r="C57" s="258"/>
      <c r="D57" s="258"/>
      <c r="E57" s="258"/>
      <c r="F57" s="258"/>
      <c r="G57" s="258"/>
      <c r="H57" s="258"/>
      <c r="I57" s="104"/>
      <c r="J57" s="117"/>
    </row>
    <row r="58" spans="1:19" ht="12" customHeight="1" x14ac:dyDescent="0.2">
      <c r="A58" s="17"/>
      <c r="B58" s="258" t="s">
        <v>16</v>
      </c>
      <c r="C58" s="258"/>
      <c r="D58" s="258"/>
      <c r="E58" s="258"/>
      <c r="F58" s="258"/>
      <c r="G58" s="258"/>
      <c r="H58" s="258"/>
      <c r="I58" s="104"/>
      <c r="J58" s="117"/>
    </row>
    <row r="59" spans="1:19" ht="12" customHeight="1" x14ac:dyDescent="0.2">
      <c r="A59" s="17"/>
      <c r="B59" s="260" t="s">
        <v>67</v>
      </c>
      <c r="C59" s="260"/>
      <c r="D59" s="260"/>
      <c r="E59" s="260"/>
      <c r="F59" s="260"/>
      <c r="G59" s="260"/>
      <c r="H59" s="260"/>
      <c r="I59" s="104"/>
      <c r="J59" s="14" t="s">
        <v>94</v>
      </c>
      <c r="K59" s="11">
        <f>'Year 4'!K60</f>
        <v>2029</v>
      </c>
      <c r="L59" s="204">
        <f>'Year 4'!L60*1.05</f>
        <v>5066</v>
      </c>
    </row>
    <row r="60" spans="1:19" ht="12" customHeight="1" thickBot="1" x14ac:dyDescent="0.25">
      <c r="A60" s="22"/>
      <c r="B60" s="246" t="s">
        <v>11</v>
      </c>
      <c r="C60" s="246"/>
      <c r="D60" s="246"/>
      <c r="E60" s="246"/>
      <c r="F60" s="246"/>
      <c r="G60" s="246"/>
      <c r="H60" s="246"/>
      <c r="I60" s="103"/>
      <c r="J60" s="14" t="s">
        <v>95</v>
      </c>
      <c r="K60" s="11">
        <f>K59+1</f>
        <v>2030</v>
      </c>
      <c r="L60" s="204">
        <f>L59</f>
        <v>5066</v>
      </c>
    </row>
    <row r="61" spans="1:19" ht="12" customHeight="1" thickBot="1" x14ac:dyDescent="0.25">
      <c r="A61" s="250" t="s">
        <v>17</v>
      </c>
      <c r="B61" s="251"/>
      <c r="C61" s="251"/>
      <c r="D61" s="251"/>
      <c r="E61" s="251"/>
      <c r="F61" s="251"/>
      <c r="G61" s="251"/>
      <c r="H61" s="259"/>
      <c r="I61" s="179">
        <f>SUM(I55:I60)</f>
        <v>0</v>
      </c>
      <c r="J61" s="117"/>
    </row>
    <row r="62" spans="1:19" ht="12" customHeight="1" thickBot="1" x14ac:dyDescent="0.25">
      <c r="A62" s="264" t="s">
        <v>12</v>
      </c>
      <c r="B62" s="265"/>
      <c r="C62" s="265"/>
      <c r="D62" s="265"/>
      <c r="E62" s="265"/>
      <c r="F62" s="265"/>
      <c r="G62" s="265"/>
      <c r="H62" s="265"/>
      <c r="I62" s="172">
        <f>I30+I35+I39+I45+I53+I61</f>
        <v>0</v>
      </c>
      <c r="J62" s="117"/>
    </row>
    <row r="63" spans="1:19" ht="20.25" customHeight="1" x14ac:dyDescent="0.2">
      <c r="A63" s="252" t="s">
        <v>71</v>
      </c>
      <c r="B63" s="253"/>
      <c r="C63" s="254"/>
      <c r="D63" s="20"/>
      <c r="E63" s="21" t="s">
        <v>1</v>
      </c>
      <c r="F63" s="48" t="s">
        <v>39</v>
      </c>
      <c r="G63" s="12" t="s">
        <v>2</v>
      </c>
      <c r="H63" s="166"/>
      <c r="I63" s="169"/>
      <c r="J63" s="117"/>
    </row>
    <row r="64" spans="1:19" ht="12" customHeight="1" x14ac:dyDescent="0.2">
      <c r="A64" s="255"/>
      <c r="B64" s="256"/>
      <c r="C64" s="257"/>
      <c r="D64" s="2" t="s">
        <v>64</v>
      </c>
      <c r="E64" s="164">
        <f>'Year 2'!E64</f>
        <v>0.48</v>
      </c>
      <c r="F64" s="83">
        <f>SUM(I62-I59-I52-I35-I45)</f>
        <v>0</v>
      </c>
      <c r="G64" s="83">
        <f>E64*F64</f>
        <v>0</v>
      </c>
      <c r="H64" s="167"/>
      <c r="I64" s="170"/>
      <c r="J64" s="117"/>
    </row>
    <row r="65" spans="1:12" ht="12" customHeight="1" thickBot="1" x14ac:dyDescent="0.25">
      <c r="A65" s="276" t="s">
        <v>62</v>
      </c>
      <c r="B65" s="277"/>
      <c r="C65" s="278"/>
      <c r="D65" s="161"/>
      <c r="E65" s="162"/>
      <c r="F65" s="161"/>
      <c r="G65" s="163"/>
      <c r="H65" s="167"/>
      <c r="I65" s="173">
        <f>SUM(G64:G65)</f>
        <v>0</v>
      </c>
      <c r="J65" s="117"/>
      <c r="L65" s="209"/>
    </row>
    <row r="66" spans="1:12" ht="12" customHeight="1" thickBot="1" x14ac:dyDescent="0.25">
      <c r="A66" s="264" t="s">
        <v>63</v>
      </c>
      <c r="B66" s="265"/>
      <c r="C66" s="265"/>
      <c r="D66" s="265"/>
      <c r="E66" s="265"/>
      <c r="F66" s="265"/>
      <c r="G66" s="265"/>
      <c r="H66" s="265"/>
      <c r="I66" s="172">
        <f>I62+I65</f>
        <v>0</v>
      </c>
      <c r="J66" s="117"/>
      <c r="L66" s="209"/>
    </row>
    <row r="67" spans="1:12" ht="11.25" customHeight="1" x14ac:dyDescent="0.2">
      <c r="A67" s="266" t="s">
        <v>75</v>
      </c>
      <c r="B67" s="267"/>
      <c r="C67" s="267"/>
      <c r="D67" s="267"/>
      <c r="E67" s="267"/>
      <c r="F67" s="267"/>
      <c r="G67" s="267"/>
      <c r="H67" s="267"/>
      <c r="I67" s="86" t="str">
        <f>'Year 1'!I67</f>
        <v>rev 8.19.24</v>
      </c>
      <c r="J67" s="117"/>
      <c r="L67" s="209"/>
    </row>
    <row r="68" spans="1:12" x14ac:dyDescent="0.2">
      <c r="J68" s="117"/>
      <c r="L68" s="209"/>
    </row>
  </sheetData>
  <sheetProtection sheet="1" formatRows="0"/>
  <mergeCells count="54">
    <mergeCell ref="B44:H44"/>
    <mergeCell ref="A30:C30"/>
    <mergeCell ref="A35:H35"/>
    <mergeCell ref="A36:H36"/>
    <mergeCell ref="A31:H31"/>
    <mergeCell ref="A39:H39"/>
    <mergeCell ref="B37:H37"/>
    <mergeCell ref="B38:H38"/>
    <mergeCell ref="A29:B29"/>
    <mergeCell ref="A40:H40"/>
    <mergeCell ref="A27:C27"/>
    <mergeCell ref="A1:H1"/>
    <mergeCell ref="B5:C5"/>
    <mergeCell ref="B6:C6"/>
    <mergeCell ref="A3:C3"/>
    <mergeCell ref="F3:H3"/>
    <mergeCell ref="B13:C13"/>
    <mergeCell ref="B14:C14"/>
    <mergeCell ref="B11:C11"/>
    <mergeCell ref="B12:C12"/>
    <mergeCell ref="B15:C15"/>
    <mergeCell ref="A16:H16"/>
    <mergeCell ref="A17:C17"/>
    <mergeCell ref="F2:G2"/>
    <mergeCell ref="I3:I4"/>
    <mergeCell ref="B4:C4"/>
    <mergeCell ref="B9:C9"/>
    <mergeCell ref="B10:C10"/>
    <mergeCell ref="B7:C7"/>
    <mergeCell ref="B8:C8"/>
    <mergeCell ref="E47:H47"/>
    <mergeCell ref="A67:H67"/>
    <mergeCell ref="A62:H62"/>
    <mergeCell ref="A63:C64"/>
    <mergeCell ref="A65:C65"/>
    <mergeCell ref="A66:H66"/>
    <mergeCell ref="E48:H48"/>
    <mergeCell ref="B55:H55"/>
    <mergeCell ref="A28:C28"/>
    <mergeCell ref="A61:H61"/>
    <mergeCell ref="B56:H56"/>
    <mergeCell ref="A46:H46"/>
    <mergeCell ref="B42:H42"/>
    <mergeCell ref="B43:H43"/>
    <mergeCell ref="B60:H60"/>
    <mergeCell ref="E49:H49"/>
    <mergeCell ref="E50:H50"/>
    <mergeCell ref="E51:H51"/>
    <mergeCell ref="A53:C53"/>
    <mergeCell ref="A54:H54"/>
    <mergeCell ref="B57:H57"/>
    <mergeCell ref="B58:H58"/>
    <mergeCell ref="B59:H59"/>
    <mergeCell ref="A45:H45"/>
  </mergeCells>
  <phoneticPr fontId="0" type="noConversion"/>
  <printOptions horizontalCentered="1"/>
  <pageMargins left="0.5" right="0.5" top="0.4" bottom="0.5" header="0.5" footer="0.5"/>
  <pageSetup scale="97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  <pageSetUpPr fitToPage="1"/>
  </sheetPr>
  <dimension ref="A1:S67"/>
  <sheetViews>
    <sheetView showZeros="0" zoomScale="140" zoomScaleNormal="140" workbookViewId="0">
      <selection sqref="A1:H1"/>
    </sheetView>
  </sheetViews>
  <sheetFormatPr defaultColWidth="9.21875" defaultRowHeight="9.6" x14ac:dyDescent="0.2"/>
  <cols>
    <col min="1" max="1" width="2.5546875" style="2" customWidth="1"/>
    <col min="2" max="2" width="3.44140625" style="2" customWidth="1"/>
    <col min="3" max="3" width="42.77734375" style="2" customWidth="1"/>
    <col min="4" max="4" width="10.21875" style="2" customWidth="1"/>
    <col min="5" max="5" width="8.21875" style="2" customWidth="1"/>
    <col min="6" max="6" width="7.21875" style="2" customWidth="1"/>
    <col min="7" max="7" width="6.77734375" style="2" customWidth="1"/>
    <col min="8" max="8" width="5.77734375" style="2" customWidth="1"/>
    <col min="9" max="9" width="9.21875" style="9" customWidth="1"/>
    <col min="10" max="19" width="9.21875" style="118"/>
    <col min="20" max="16384" width="9.21875" style="2"/>
  </cols>
  <sheetData>
    <row r="1" spans="1:19" s="8" customFormat="1" ht="13.05" customHeight="1" x14ac:dyDescent="0.25">
      <c r="A1" s="315" t="str">
        <f>'Year 1'!A1:H1</f>
        <v xml:space="preserve">SPONSOR: </v>
      </c>
      <c r="B1" s="315"/>
      <c r="C1" s="315"/>
      <c r="D1" s="315"/>
      <c r="E1" s="315"/>
      <c r="F1" s="315"/>
      <c r="G1" s="315"/>
      <c r="H1" s="315"/>
      <c r="I1" s="72" t="s">
        <v>46</v>
      </c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19" s="8" customFormat="1" ht="12.75" customHeight="1" thickBot="1" x14ac:dyDescent="0.3">
      <c r="A2" s="213" t="str">
        <f>'Year 1'!A2:H2</f>
        <v xml:space="preserve">PRINCIPAL INVESTIGATOR:  </v>
      </c>
      <c r="B2" s="213"/>
      <c r="C2" s="213"/>
      <c r="D2" s="213"/>
      <c r="E2" s="213"/>
      <c r="F2" s="294">
        <f>'Year 1'!F2</f>
        <v>45839</v>
      </c>
      <c r="G2" s="294"/>
      <c r="H2" s="221" t="s">
        <v>96</v>
      </c>
      <c r="I2" s="222">
        <f>'Year 5'!I2</f>
        <v>47664</v>
      </c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s="3" customFormat="1" ht="12" customHeight="1" x14ac:dyDescent="0.2">
      <c r="A3" s="271" t="s">
        <v>24</v>
      </c>
      <c r="B3" s="316"/>
      <c r="C3" s="316"/>
      <c r="D3" s="29" t="s">
        <v>5</v>
      </c>
      <c r="E3" s="28" t="s">
        <v>6</v>
      </c>
      <c r="F3" s="317" t="s">
        <v>25</v>
      </c>
      <c r="G3" s="318"/>
      <c r="H3" s="319"/>
      <c r="I3" s="279" t="s">
        <v>26</v>
      </c>
      <c r="J3" s="114"/>
      <c r="K3" s="114"/>
      <c r="L3" s="114"/>
      <c r="M3" s="114"/>
      <c r="N3" s="114"/>
      <c r="O3" s="114"/>
      <c r="P3" s="114"/>
      <c r="Q3" s="114"/>
      <c r="R3" s="114"/>
      <c r="S3" s="114"/>
    </row>
    <row r="4" spans="1:19" s="1" customFormat="1" ht="19.5" customHeight="1" thickBot="1" x14ac:dyDescent="0.25">
      <c r="A4" s="18"/>
      <c r="B4" s="287" t="s">
        <v>33</v>
      </c>
      <c r="C4" s="288"/>
      <c r="D4" s="38"/>
      <c r="E4" s="39"/>
      <c r="F4" s="40" t="s">
        <v>59</v>
      </c>
      <c r="G4" s="41" t="s">
        <v>60</v>
      </c>
      <c r="H4" s="57" t="s">
        <v>35</v>
      </c>
      <c r="I4" s="280"/>
      <c r="J4" s="116"/>
      <c r="K4" s="116"/>
      <c r="L4" s="116"/>
      <c r="M4" s="116"/>
      <c r="N4" s="116"/>
      <c r="O4" s="116"/>
      <c r="P4" s="116"/>
      <c r="Q4" s="116"/>
      <c r="R4" s="116"/>
      <c r="S4" s="116"/>
    </row>
    <row r="5" spans="1:19" s="1" customFormat="1" ht="12" customHeight="1" x14ac:dyDescent="0.2">
      <c r="A5" s="36" t="s">
        <v>41</v>
      </c>
      <c r="B5" s="309">
        <f>'Year 1'!B5</f>
        <v>0</v>
      </c>
      <c r="C5" s="309"/>
      <c r="D5" s="78"/>
      <c r="E5" s="76">
        <f t="shared" ref="E5:E10" si="0">D5/9</f>
        <v>0</v>
      </c>
      <c r="F5" s="37"/>
      <c r="G5" s="49"/>
      <c r="H5" s="58"/>
      <c r="I5" s="64">
        <f>'Year 1'!I5+'Year 2'!I5+'Year 3'!I5+'Year 4'!I5+'Year 5'!I5</f>
        <v>0</v>
      </c>
      <c r="J5" s="116"/>
      <c r="K5" s="116"/>
      <c r="L5" s="116"/>
      <c r="M5" s="116"/>
      <c r="N5" s="116"/>
      <c r="O5" s="116"/>
      <c r="P5" s="116"/>
      <c r="Q5" s="116"/>
      <c r="R5" s="116"/>
      <c r="S5" s="116"/>
    </row>
    <row r="6" spans="1:19" s="1" customFormat="1" ht="12" customHeight="1" x14ac:dyDescent="0.2">
      <c r="A6" s="13" t="s">
        <v>42</v>
      </c>
      <c r="B6" s="309">
        <f>'Year 1'!B6</f>
        <v>0</v>
      </c>
      <c r="C6" s="309"/>
      <c r="D6" s="78"/>
      <c r="E6" s="77">
        <f t="shared" si="0"/>
        <v>0</v>
      </c>
      <c r="F6" s="33"/>
      <c r="G6" s="50">
        <v>0</v>
      </c>
      <c r="H6" s="4"/>
      <c r="I6" s="64">
        <f>'Year 1'!I6+'Year 2'!I6+'Year 3'!I6+'Year 4'!I6+'Year 5'!I6</f>
        <v>0</v>
      </c>
      <c r="J6" s="116"/>
      <c r="K6" s="116"/>
      <c r="L6" s="116"/>
      <c r="M6" s="116"/>
      <c r="N6" s="116"/>
      <c r="O6" s="116"/>
      <c r="P6" s="116"/>
      <c r="Q6" s="116"/>
      <c r="R6" s="116"/>
      <c r="S6" s="116"/>
    </row>
    <row r="7" spans="1:19" s="1" customFormat="1" ht="12" customHeight="1" x14ac:dyDescent="0.2">
      <c r="A7" s="13" t="s">
        <v>21</v>
      </c>
      <c r="B7" s="309">
        <f>'Year 1'!B7</f>
        <v>0</v>
      </c>
      <c r="C7" s="309"/>
      <c r="D7" s="78"/>
      <c r="E7" s="77">
        <f t="shared" si="0"/>
        <v>0</v>
      </c>
      <c r="F7" s="33"/>
      <c r="G7" s="50">
        <v>0</v>
      </c>
      <c r="H7" s="4"/>
      <c r="I7" s="64">
        <f>'Year 1'!I7+'Year 2'!I7+'Year 3'!I7+'Year 4'!I7+'Year 5'!I7</f>
        <v>0</v>
      </c>
      <c r="J7" s="116"/>
      <c r="K7" s="116"/>
      <c r="L7" s="116"/>
      <c r="M7" s="116"/>
      <c r="N7" s="116"/>
      <c r="O7" s="116"/>
      <c r="P7" s="116"/>
      <c r="Q7" s="116"/>
      <c r="R7" s="116"/>
      <c r="S7" s="116"/>
    </row>
    <row r="8" spans="1:19" s="1" customFormat="1" ht="12" customHeight="1" x14ac:dyDescent="0.2">
      <c r="A8" s="13" t="s">
        <v>22</v>
      </c>
      <c r="B8" s="309">
        <f>'Year 1'!B8</f>
        <v>0</v>
      </c>
      <c r="C8" s="309"/>
      <c r="D8" s="78"/>
      <c r="E8" s="77">
        <f t="shared" si="0"/>
        <v>0</v>
      </c>
      <c r="F8" s="33"/>
      <c r="G8" s="50"/>
      <c r="H8" s="4"/>
      <c r="I8" s="64">
        <f>'Year 1'!I8+'Year 2'!I8+'Year 3'!I8+'Year 4'!I8+'Year 5'!I8</f>
        <v>0</v>
      </c>
      <c r="J8" s="116"/>
      <c r="K8" s="116"/>
      <c r="L8" s="116"/>
      <c r="M8" s="116"/>
      <c r="N8" s="116"/>
      <c r="O8" s="116"/>
      <c r="P8" s="116"/>
      <c r="Q8" s="116"/>
      <c r="R8" s="116"/>
      <c r="S8" s="116"/>
    </row>
    <row r="9" spans="1:19" s="1" customFormat="1" ht="12" customHeight="1" x14ac:dyDescent="0.2">
      <c r="A9" s="13" t="s">
        <v>23</v>
      </c>
      <c r="B9" s="322">
        <f>'Year 1'!B9</f>
        <v>0</v>
      </c>
      <c r="C9" s="309"/>
      <c r="D9" s="78"/>
      <c r="E9" s="77">
        <f t="shared" si="0"/>
        <v>0</v>
      </c>
      <c r="F9" s="33"/>
      <c r="G9" s="50"/>
      <c r="H9" s="4"/>
      <c r="I9" s="64">
        <f>'Year 1'!I9+'Year 2'!I9+'Year 3'!I9+'Year 4'!I9+'Year 5'!I9</f>
        <v>0</v>
      </c>
      <c r="J9" s="116"/>
      <c r="K9" s="116"/>
      <c r="L9" s="116"/>
      <c r="M9" s="116"/>
      <c r="N9" s="116"/>
      <c r="O9" s="116"/>
      <c r="P9" s="116"/>
      <c r="Q9" s="116"/>
      <c r="R9" s="116"/>
      <c r="S9" s="116"/>
    </row>
    <row r="10" spans="1:19" s="1" customFormat="1" ht="12" customHeight="1" x14ac:dyDescent="0.2">
      <c r="A10" s="13" t="s">
        <v>28</v>
      </c>
      <c r="B10" s="322">
        <f>'Year 1'!B10</f>
        <v>0</v>
      </c>
      <c r="C10" s="309"/>
      <c r="D10" s="78"/>
      <c r="E10" s="77">
        <f t="shared" si="0"/>
        <v>0</v>
      </c>
      <c r="F10" s="33"/>
      <c r="G10" s="50"/>
      <c r="H10" s="4"/>
      <c r="I10" s="64">
        <f>'Year 1'!I10+'Year 2'!I10+'Year 3'!I10+'Year 4'!I10+'Year 5'!I10</f>
        <v>0</v>
      </c>
      <c r="J10" s="116"/>
      <c r="K10" s="116"/>
      <c r="L10" s="116"/>
      <c r="M10" s="116"/>
      <c r="N10" s="116"/>
      <c r="O10" s="116"/>
      <c r="P10" s="116"/>
      <c r="Q10" s="116"/>
      <c r="R10" s="116"/>
      <c r="S10" s="116"/>
    </row>
    <row r="11" spans="1:19" s="1" customFormat="1" ht="12" customHeight="1" thickBot="1" x14ac:dyDescent="0.25">
      <c r="A11" s="18"/>
      <c r="B11" s="284" t="s">
        <v>32</v>
      </c>
      <c r="C11" s="285"/>
      <c r="D11" s="43"/>
      <c r="E11" s="44"/>
      <c r="F11" s="38"/>
      <c r="G11" s="45"/>
      <c r="H11" s="59"/>
      <c r="I11" s="65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spans="1:19" s="1" customFormat="1" ht="12" customHeight="1" x14ac:dyDescent="0.2">
      <c r="A12" s="36" t="s">
        <v>19</v>
      </c>
      <c r="B12" s="327">
        <f>'Year 1'!B12</f>
        <v>0</v>
      </c>
      <c r="C12" s="327"/>
      <c r="D12" s="78"/>
      <c r="E12" s="76">
        <f>D12/12</f>
        <v>0</v>
      </c>
      <c r="F12" s="51"/>
      <c r="G12" s="42"/>
      <c r="H12" s="60"/>
      <c r="I12" s="64">
        <f>'Year 1'!I12+'Year 2'!I12+'Year 3'!I12+'Year 4'!I12+'Year 5'!I12</f>
        <v>0</v>
      </c>
      <c r="J12" s="116"/>
      <c r="K12" s="116"/>
      <c r="L12" s="116"/>
      <c r="M12" s="116"/>
      <c r="N12" s="116"/>
      <c r="O12" s="116"/>
      <c r="P12" s="116"/>
      <c r="Q12" s="116"/>
      <c r="R12" s="116"/>
      <c r="S12" s="116"/>
    </row>
    <row r="13" spans="1:19" s="1" customFormat="1" ht="12" customHeight="1" x14ac:dyDescent="0.2">
      <c r="A13" s="13" t="s">
        <v>20</v>
      </c>
      <c r="B13" s="327">
        <f>'Year 1'!B13</f>
        <v>0</v>
      </c>
      <c r="C13" s="327"/>
      <c r="D13" s="78"/>
      <c r="E13" s="77">
        <f>D13/12</f>
        <v>0</v>
      </c>
      <c r="F13" s="52"/>
      <c r="G13" s="34"/>
      <c r="H13" s="61"/>
      <c r="I13" s="64">
        <f>'Year 1'!I13+'Year 2'!I13+'Year 3'!I13+'Year 4'!I13+'Year 5'!I13</f>
        <v>0</v>
      </c>
      <c r="J13" s="116"/>
      <c r="K13" s="116"/>
      <c r="L13" s="116"/>
      <c r="M13" s="116"/>
      <c r="N13" s="116"/>
      <c r="O13" s="116"/>
      <c r="P13" s="116"/>
      <c r="Q13" s="116"/>
      <c r="R13" s="116"/>
      <c r="S13" s="116"/>
    </row>
    <row r="14" spans="1:19" s="1" customFormat="1" ht="12" customHeight="1" x14ac:dyDescent="0.2">
      <c r="A14" s="13" t="s">
        <v>34</v>
      </c>
      <c r="B14" s="327">
        <f>'Year 1'!B14</f>
        <v>0</v>
      </c>
      <c r="C14" s="327"/>
      <c r="D14" s="78"/>
      <c r="E14" s="77">
        <f>D14/12</f>
        <v>0</v>
      </c>
      <c r="F14" s="52"/>
      <c r="G14" s="34"/>
      <c r="H14" s="61"/>
      <c r="I14" s="64">
        <f>'Year 1'!I14+'Year 2'!I14+'Year 3'!I14+'Year 4'!I14+'Year 5'!I14</f>
        <v>0</v>
      </c>
      <c r="J14" s="116"/>
      <c r="K14" s="116"/>
      <c r="L14" s="116"/>
      <c r="M14" s="116"/>
      <c r="N14" s="116"/>
      <c r="O14" s="116"/>
      <c r="P14" s="116"/>
      <c r="Q14" s="116"/>
      <c r="R14" s="116"/>
      <c r="S14" s="116"/>
    </row>
    <row r="15" spans="1:19" s="1" customFormat="1" ht="12" customHeight="1" thickBot="1" x14ac:dyDescent="0.25">
      <c r="A15" s="22" t="s">
        <v>22</v>
      </c>
      <c r="B15" s="328">
        <f>'Year 1'!B15</f>
        <v>0</v>
      </c>
      <c r="C15" s="328"/>
      <c r="D15" s="151"/>
      <c r="E15" s="136">
        <f>D15/12</f>
        <v>0</v>
      </c>
      <c r="F15" s="152"/>
      <c r="G15" s="138"/>
      <c r="H15" s="139"/>
      <c r="I15" s="109">
        <f>'Year 1'!I15+'Year 2'!I15+'Year 3'!I15+'Year 4'!I15+'Year 5'!I15</f>
        <v>0</v>
      </c>
      <c r="J15" s="116"/>
      <c r="K15" s="116"/>
      <c r="L15" s="116"/>
      <c r="M15" s="116"/>
      <c r="N15" s="116"/>
      <c r="O15" s="116"/>
      <c r="P15" s="116"/>
      <c r="Q15" s="116"/>
      <c r="R15" s="116"/>
      <c r="S15" s="116"/>
    </row>
    <row r="16" spans="1:19" s="1" customFormat="1" ht="12" customHeight="1" thickBot="1" x14ac:dyDescent="0.25">
      <c r="A16" s="239" t="s">
        <v>18</v>
      </c>
      <c r="B16" s="240"/>
      <c r="C16" s="240"/>
      <c r="D16" s="240"/>
      <c r="E16" s="240"/>
      <c r="F16" s="240"/>
      <c r="G16" s="240"/>
      <c r="H16" s="240"/>
      <c r="I16" s="153">
        <f>'Year 1'!I16+'Year 2'!I16+'Year 3'!I16+'Year 4'!I16+'Year 5'!I16</f>
        <v>0</v>
      </c>
      <c r="J16" s="116"/>
      <c r="K16" s="116"/>
      <c r="L16" s="116"/>
      <c r="M16" s="116"/>
      <c r="N16" s="116"/>
      <c r="O16" s="116"/>
      <c r="P16" s="116"/>
      <c r="Q16" s="116"/>
      <c r="R16" s="116"/>
      <c r="S16" s="116"/>
    </row>
    <row r="17" spans="1:19" ht="21.75" customHeight="1" thickBot="1" x14ac:dyDescent="0.25">
      <c r="A17" s="261" t="s">
        <v>58</v>
      </c>
      <c r="B17" s="286"/>
      <c r="C17" s="286"/>
      <c r="D17" s="55"/>
      <c r="E17" s="56"/>
      <c r="F17" s="53" t="s">
        <v>36</v>
      </c>
      <c r="G17" s="47" t="s">
        <v>37</v>
      </c>
      <c r="H17" s="62" t="s">
        <v>35</v>
      </c>
      <c r="I17" s="23"/>
    </row>
    <row r="18" spans="1:19" ht="12" customHeight="1" x14ac:dyDescent="0.2">
      <c r="A18" s="14" t="s">
        <v>7</v>
      </c>
      <c r="B18" s="10">
        <f>'Year 1'!B18+'Year 2'!B18+'Year 3'!B18+'Year 4'!B18+'Year 5'!B18</f>
        <v>0</v>
      </c>
      <c r="C18" s="7" t="s">
        <v>89</v>
      </c>
      <c r="D18" s="35"/>
      <c r="E18" s="46"/>
      <c r="F18" s="54"/>
      <c r="G18" s="20">
        <v>0</v>
      </c>
      <c r="H18" s="63">
        <v>0</v>
      </c>
      <c r="I18" s="64">
        <f>'Year 1'!I18+'Year 2'!I18+'Year 3'!I18+'Year 4'!I18+'Year 5'!I18</f>
        <v>0</v>
      </c>
    </row>
    <row r="19" spans="1:19" ht="12" customHeight="1" x14ac:dyDescent="0.2">
      <c r="A19" s="14" t="s">
        <v>7</v>
      </c>
      <c r="B19" s="10">
        <f>'Year 1'!B19+'Year 2'!B19+'Year 3'!B19+'Year 4'!B19+'Year 5'!B19</f>
        <v>0</v>
      </c>
      <c r="C19" s="7" t="s">
        <v>90</v>
      </c>
      <c r="D19" s="35"/>
      <c r="E19" s="46"/>
      <c r="F19" s="201"/>
      <c r="G19" s="202"/>
      <c r="H19" s="203"/>
      <c r="I19" s="64">
        <f>'Year 1'!I19+'Year 2'!I19+'Year 3'!I19+'Year 4'!I19+'Year 5'!I19</f>
        <v>0</v>
      </c>
    </row>
    <row r="20" spans="1:19" ht="12" customHeight="1" x14ac:dyDescent="0.2">
      <c r="A20" s="14" t="s">
        <v>7</v>
      </c>
      <c r="B20" s="10">
        <f>'Year 1'!B20+'Year 2'!B20+'Year 3'!B20+'Year 4'!B20+'Year 5'!B20</f>
        <v>0</v>
      </c>
      <c r="C20" s="7" t="s">
        <v>4</v>
      </c>
      <c r="D20" s="218"/>
      <c r="E20" s="46"/>
      <c r="F20" s="11"/>
      <c r="H20" s="6"/>
      <c r="I20" s="64">
        <f>'Year 1'!I20+'Year 2'!I20+'Year 3'!I20+'Year 4'!I20+'Year 5'!I20</f>
        <v>0</v>
      </c>
    </row>
    <row r="21" spans="1:19" s="1" customFormat="1" ht="12" customHeight="1" x14ac:dyDescent="0.2">
      <c r="A21" s="14" t="s">
        <v>7</v>
      </c>
      <c r="B21" s="10">
        <f>'Year 1'!B21+'Year 2'!B21+'Year 3'!B21+'Year 4'!B21+'Year 5'!B21</f>
        <v>0</v>
      </c>
      <c r="C21" s="7" t="s">
        <v>91</v>
      </c>
      <c r="D21" s="219"/>
      <c r="E21" s="77"/>
      <c r="F21" s="33"/>
      <c r="G21" s="80"/>
      <c r="H21" s="81"/>
      <c r="I21" s="64">
        <f>'Year 1'!I21+'Year 2'!I21+'Year 3'!I21+'Year 4'!I21+'Year 5'!I21</f>
        <v>0</v>
      </c>
      <c r="J21" s="121"/>
      <c r="K21" s="116"/>
      <c r="L21" s="116"/>
      <c r="M21" s="116"/>
      <c r="N21" s="116"/>
      <c r="O21" s="116"/>
      <c r="P21" s="116"/>
      <c r="Q21" s="116"/>
      <c r="R21" s="116"/>
      <c r="S21" s="116"/>
    </row>
    <row r="22" spans="1:19" s="1" customFormat="1" ht="12" customHeight="1" x14ac:dyDescent="0.2">
      <c r="A22" s="14" t="s">
        <v>7</v>
      </c>
      <c r="B22" s="10">
        <f>'Year 1'!B22+'Year 2'!B22+'Year 3'!B22+'Year 4'!B22+'Year 5'!B22</f>
        <v>0</v>
      </c>
      <c r="C22" s="7" t="s">
        <v>92</v>
      </c>
      <c r="D22" s="219"/>
      <c r="E22" s="77"/>
      <c r="F22" s="33"/>
      <c r="G22" s="80"/>
      <c r="H22" s="81"/>
      <c r="I22" s="64">
        <f>'Year 1'!I22+'Year 2'!I22+'Year 3'!I22+'Year 4'!I22+'Year 5'!I22</f>
        <v>0</v>
      </c>
      <c r="J22" s="121"/>
      <c r="K22" s="116"/>
      <c r="L22" s="116"/>
      <c r="M22" s="116"/>
      <c r="N22" s="116"/>
      <c r="O22" s="116"/>
      <c r="P22" s="116"/>
      <c r="Q22" s="116"/>
      <c r="R22" s="116"/>
      <c r="S22" s="116"/>
    </row>
    <row r="23" spans="1:19" s="1" customFormat="1" ht="12" customHeight="1" x14ac:dyDescent="0.2">
      <c r="A23" s="14" t="s">
        <v>7</v>
      </c>
      <c r="B23" s="10">
        <f>'Year 1'!B23+'Year 2'!B23+'Year 3'!B23+'Year 4'!B23+'Year 5'!B23</f>
        <v>0</v>
      </c>
      <c r="C23" s="7" t="s">
        <v>93</v>
      </c>
      <c r="D23" s="219"/>
      <c r="E23" s="77"/>
      <c r="F23" s="33"/>
      <c r="G23" s="80"/>
      <c r="H23" s="81"/>
      <c r="I23" s="64">
        <f>'Year 1'!I23+'Year 2'!I23+'Year 3'!I23+'Year 4'!I23+'Year 5'!I23</f>
        <v>0</v>
      </c>
      <c r="J23" s="116"/>
      <c r="K23" s="116"/>
      <c r="L23" s="116"/>
      <c r="M23" s="116"/>
      <c r="N23" s="116"/>
      <c r="O23" s="116"/>
      <c r="P23" s="116"/>
      <c r="Q23" s="116"/>
      <c r="R23" s="116"/>
      <c r="S23" s="116"/>
    </row>
    <row r="24" spans="1:19" s="1" customFormat="1" ht="12" customHeight="1" x14ac:dyDescent="0.2">
      <c r="A24" s="14" t="s">
        <v>7</v>
      </c>
      <c r="B24" s="10">
        <f>'Year 1'!B24+'Year 2'!B24+'Year 3'!B24+'Year 4'!B24+'Year 5'!B24</f>
        <v>0</v>
      </c>
      <c r="C24" s="7" t="s">
        <v>3</v>
      </c>
      <c r="D24" s="79"/>
      <c r="E24" s="30"/>
      <c r="F24" s="33"/>
      <c r="H24" s="4"/>
      <c r="I24" s="64">
        <f>'Year 1'!I24+'Year 2'!I24+'Year 3'!I24+'Year 4'!I24+'Year 5'!I24</f>
        <v>0</v>
      </c>
      <c r="J24" s="116"/>
      <c r="K24" s="116"/>
      <c r="L24" s="116"/>
      <c r="M24" s="116"/>
      <c r="N24" s="116"/>
      <c r="O24" s="116"/>
      <c r="P24" s="116"/>
      <c r="Q24" s="116"/>
      <c r="R24" s="116"/>
      <c r="S24" s="116"/>
    </row>
    <row r="25" spans="1:19" s="1" customFormat="1" ht="12" customHeight="1" x14ac:dyDescent="0.2">
      <c r="A25" s="14" t="s">
        <v>7</v>
      </c>
      <c r="B25" s="10">
        <f>'Year 1'!B25+'Year 2'!B25+'Year 3'!B25+'Year 4'!B25+'Year 5'!B25</f>
        <v>0</v>
      </c>
      <c r="C25" s="7" t="s">
        <v>49</v>
      </c>
      <c r="D25" s="79"/>
      <c r="E25" s="30"/>
      <c r="F25" s="5"/>
      <c r="G25" s="34"/>
      <c r="H25" s="61"/>
      <c r="I25" s="64">
        <f>'Year 1'!I25+'Year 2'!I25+'Year 3'!I25+'Year 4'!I25+'Year 5'!I25</f>
        <v>0</v>
      </c>
      <c r="J25" s="116"/>
      <c r="K25" s="116"/>
      <c r="L25" s="116"/>
      <c r="M25" s="116"/>
      <c r="N25" s="116"/>
      <c r="O25" s="116"/>
      <c r="P25" s="116"/>
      <c r="Q25" s="116"/>
      <c r="R25" s="116"/>
      <c r="S25" s="116"/>
    </row>
    <row r="26" spans="1:19" s="1" customFormat="1" ht="12" customHeight="1" thickBot="1" x14ac:dyDescent="0.25">
      <c r="A26" s="141" t="s">
        <v>7</v>
      </c>
      <c r="B26" s="155">
        <f>'Year 1'!B26+'Year 2'!B26+'Year 3'!B26+'Year 4'!B26+'Year 5'!B26</f>
        <v>0</v>
      </c>
      <c r="C26" s="143" t="s">
        <v>50</v>
      </c>
      <c r="D26" s="156"/>
      <c r="E26" s="157"/>
      <c r="F26" s="158"/>
      <c r="G26" s="159"/>
      <c r="H26" s="160"/>
      <c r="I26" s="109">
        <f>'Year 1'!I26+'Year 2'!I26+'Year 3'!I26+'Year 4'!I26+'Year 5'!I26</f>
        <v>0</v>
      </c>
      <c r="J26" s="116"/>
      <c r="K26" s="116"/>
      <c r="L26" s="116"/>
      <c r="M26" s="116"/>
      <c r="N26" s="116"/>
      <c r="O26" s="116"/>
      <c r="P26" s="116"/>
      <c r="Q26" s="116"/>
      <c r="R26" s="116"/>
      <c r="S26" s="116"/>
    </row>
    <row r="27" spans="1:19" s="1" customFormat="1" ht="12" customHeight="1" thickBot="1" x14ac:dyDescent="0.25">
      <c r="A27" s="239" t="s">
        <v>81</v>
      </c>
      <c r="B27" s="240"/>
      <c r="C27" s="240"/>
      <c r="D27" s="177"/>
      <c r="E27" s="177"/>
      <c r="F27" s="177"/>
      <c r="G27" s="177"/>
      <c r="H27" s="177"/>
      <c r="I27" s="153">
        <f>'Year 1'!I27+'Year 2'!I27+'Year 3'!I27+'Year 4'!I27+'Year 5'!I27</f>
        <v>0</v>
      </c>
      <c r="J27" s="116"/>
      <c r="K27" s="116"/>
      <c r="L27" s="116"/>
      <c r="M27" s="116"/>
      <c r="N27" s="116"/>
      <c r="O27" s="116"/>
      <c r="P27" s="116"/>
      <c r="Q27" s="116"/>
      <c r="R27" s="116"/>
      <c r="S27" s="116"/>
    </row>
    <row r="28" spans="1:19" s="1" customFormat="1" ht="12" customHeight="1" thickBot="1" x14ac:dyDescent="0.25">
      <c r="A28" s="250" t="s">
        <v>105</v>
      </c>
      <c r="B28" s="251"/>
      <c r="C28" s="251"/>
      <c r="D28" s="230"/>
      <c r="E28" s="230"/>
      <c r="F28" s="230"/>
      <c r="G28" s="230"/>
      <c r="H28" s="230"/>
      <c r="I28" s="180">
        <f>'Year 1'!I28+'Year 2'!I28+'Year 3'!I28+'Year 4'!I28+'Year 5'!I28</f>
        <v>0</v>
      </c>
      <c r="J28" s="116"/>
      <c r="K28" s="116"/>
      <c r="L28" s="116"/>
      <c r="M28" s="116"/>
      <c r="N28" s="116"/>
      <c r="O28" s="116"/>
      <c r="P28" s="116"/>
      <c r="Q28" s="116"/>
      <c r="R28" s="116"/>
      <c r="S28" s="116"/>
    </row>
    <row r="29" spans="1:19" ht="12" customHeight="1" thickBot="1" x14ac:dyDescent="0.25">
      <c r="A29" s="325" t="s">
        <v>61</v>
      </c>
      <c r="B29" s="326"/>
      <c r="C29" s="326"/>
      <c r="D29" s="326"/>
      <c r="E29" s="326"/>
      <c r="F29" s="326"/>
      <c r="G29" s="326"/>
      <c r="H29" s="326"/>
      <c r="I29" s="231">
        <f>'Year 1'!I29+'Year 2'!I29+'Year 3'!I29+'Year 4'!I29+'Year 5'!I29</f>
        <v>0</v>
      </c>
    </row>
    <row r="30" spans="1:19" ht="12" customHeight="1" thickBot="1" x14ac:dyDescent="0.25">
      <c r="A30" s="250" t="s">
        <v>82</v>
      </c>
      <c r="B30" s="251"/>
      <c r="C30" s="251"/>
      <c r="D30" s="182"/>
      <c r="E30" s="182"/>
      <c r="F30" s="182"/>
      <c r="G30" s="182"/>
      <c r="H30" s="182"/>
      <c r="I30" s="180">
        <f>'Year 1'!I30+'Year 2'!I30+'Year 3'!I30+'Year 4'!I30+'Year 5'!I30</f>
        <v>0</v>
      </c>
    </row>
    <row r="31" spans="1:19" s="3" customFormat="1" ht="12" customHeight="1" x14ac:dyDescent="0.2">
      <c r="A31" s="295" t="s">
        <v>97</v>
      </c>
      <c r="B31" s="296"/>
      <c r="C31" s="296"/>
      <c r="D31" s="296"/>
      <c r="E31" s="296"/>
      <c r="F31" s="296"/>
      <c r="G31" s="296"/>
      <c r="H31" s="297"/>
      <c r="I31" s="2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</row>
    <row r="32" spans="1:19" ht="12" customHeight="1" x14ac:dyDescent="0.2">
      <c r="A32" s="15"/>
      <c r="B32" s="7" t="s">
        <v>83</v>
      </c>
      <c r="C32" s="183"/>
      <c r="D32" s="31"/>
      <c r="E32" s="215"/>
      <c r="F32" s="215"/>
      <c r="G32" s="215"/>
      <c r="H32" s="216"/>
      <c r="I32" s="64">
        <f>'Year 1'!I32+'Year 2'!I32+'Year 3'!I32+'Year 4'!I32+'Year 5'!I32</f>
        <v>0</v>
      </c>
    </row>
    <row r="33" spans="1:19" ht="12" customHeight="1" x14ac:dyDescent="0.2">
      <c r="A33" s="15"/>
      <c r="B33" s="7" t="s">
        <v>84</v>
      </c>
      <c r="C33" s="183"/>
      <c r="D33" s="31"/>
      <c r="E33" s="215"/>
      <c r="F33" s="215"/>
      <c r="G33" s="215"/>
      <c r="H33" s="216"/>
      <c r="I33" s="64">
        <f>'Year 1'!I33+'Year 2'!I33+'Year 3'!I33+'Year 4'!I33+'Year 5'!I33</f>
        <v>0</v>
      </c>
    </row>
    <row r="34" spans="1:19" ht="12" customHeight="1" thickBot="1" x14ac:dyDescent="0.25">
      <c r="A34" s="15"/>
      <c r="B34" s="7" t="s">
        <v>85</v>
      </c>
      <c r="C34" s="183"/>
      <c r="D34" s="31"/>
      <c r="E34" s="215"/>
      <c r="F34" s="215"/>
      <c r="G34" s="215"/>
      <c r="H34" s="216"/>
      <c r="I34" s="64">
        <f>'Year 1'!I34+'Year 2'!I34+'Year 3'!I34+'Year 4'!I34+'Year 5'!I34</f>
        <v>0</v>
      </c>
    </row>
    <row r="35" spans="1:19" s="1" customFormat="1" ht="12" customHeight="1" thickBot="1" x14ac:dyDescent="0.25">
      <c r="A35" s="289" t="s">
        <v>0</v>
      </c>
      <c r="B35" s="290"/>
      <c r="C35" s="290"/>
      <c r="D35" s="290"/>
      <c r="E35" s="290"/>
      <c r="F35" s="290"/>
      <c r="G35" s="290"/>
      <c r="H35" s="291"/>
      <c r="I35" s="180">
        <f>'Year 1'!I35+'Year 2'!I35+'Year 3'!I35+'Year 4'!I35+'Year 5'!I35</f>
        <v>0</v>
      </c>
      <c r="J35" s="116"/>
      <c r="K35" s="116"/>
      <c r="L35" s="116"/>
      <c r="M35" s="116"/>
      <c r="N35" s="116"/>
      <c r="O35" s="116"/>
      <c r="P35" s="116"/>
      <c r="Q35" s="116"/>
      <c r="R35" s="116"/>
      <c r="S35" s="116"/>
    </row>
    <row r="36" spans="1:19" ht="12" customHeight="1" x14ac:dyDescent="0.2">
      <c r="A36" s="261" t="s">
        <v>69</v>
      </c>
      <c r="B36" s="286"/>
      <c r="C36" s="286"/>
      <c r="D36" s="286"/>
      <c r="E36" s="286"/>
      <c r="F36" s="286"/>
      <c r="G36" s="286"/>
      <c r="H36" s="286"/>
      <c r="I36" s="25"/>
    </row>
    <row r="37" spans="1:19" s="1" customFormat="1" ht="12" customHeight="1" x14ac:dyDescent="0.2">
      <c r="A37" s="15"/>
      <c r="B37" s="258" t="s">
        <v>65</v>
      </c>
      <c r="C37" s="258"/>
      <c r="D37" s="258"/>
      <c r="E37" s="258"/>
      <c r="F37" s="258"/>
      <c r="G37" s="258"/>
      <c r="H37" s="258"/>
      <c r="I37" s="64">
        <f>'Year 1'!I37+'Year 2'!I37+'Year 3'!I37+'Year 4'!I37+'Year 5'!I37</f>
        <v>0</v>
      </c>
      <c r="J37" s="116"/>
      <c r="K37" s="116"/>
      <c r="L37" s="116"/>
      <c r="M37" s="116"/>
      <c r="N37" s="116"/>
      <c r="O37" s="116"/>
      <c r="P37" s="116"/>
      <c r="Q37" s="116"/>
      <c r="R37" s="116"/>
      <c r="S37" s="116"/>
    </row>
    <row r="38" spans="1:19" s="1" customFormat="1" ht="12" customHeight="1" thickBot="1" x14ac:dyDescent="0.25">
      <c r="A38" s="19"/>
      <c r="B38" s="269" t="s">
        <v>66</v>
      </c>
      <c r="C38" s="269"/>
      <c r="D38" s="269"/>
      <c r="E38" s="269"/>
      <c r="F38" s="269"/>
      <c r="G38" s="269"/>
      <c r="H38" s="269"/>
      <c r="I38" s="109">
        <f>'Year 1'!I38+'Year 2'!I38+'Year 3'!I38+'Year 4'!I38+'Year 5'!I38</f>
        <v>0</v>
      </c>
      <c r="J38" s="116"/>
      <c r="K38" s="116"/>
      <c r="L38" s="116"/>
      <c r="M38" s="116"/>
      <c r="N38" s="116"/>
      <c r="O38" s="116"/>
      <c r="P38" s="116"/>
      <c r="Q38" s="116"/>
      <c r="R38" s="116"/>
      <c r="S38" s="116"/>
    </row>
    <row r="39" spans="1:19" s="1" customFormat="1" ht="12" customHeight="1" thickBot="1" x14ac:dyDescent="0.25">
      <c r="A39" s="247" t="s">
        <v>74</v>
      </c>
      <c r="B39" s="248"/>
      <c r="C39" s="248"/>
      <c r="D39" s="248"/>
      <c r="E39" s="248"/>
      <c r="F39" s="248"/>
      <c r="G39" s="248"/>
      <c r="H39" s="249"/>
      <c r="I39" s="180">
        <f>'Year 1'!I39+'Year 2'!I39+'Year 3'!I39+'Year 4'!I39+'Year 5'!I39</f>
        <v>0</v>
      </c>
      <c r="J39" s="115"/>
      <c r="K39" s="116"/>
      <c r="L39" s="116"/>
      <c r="M39" s="116"/>
      <c r="N39" s="116"/>
      <c r="O39" s="116"/>
      <c r="P39" s="116"/>
      <c r="Q39" s="116"/>
      <c r="R39" s="116"/>
      <c r="S39" s="116"/>
    </row>
    <row r="40" spans="1:19" ht="12" customHeight="1" x14ac:dyDescent="0.2">
      <c r="A40" s="244" t="s">
        <v>8</v>
      </c>
      <c r="B40" s="245"/>
      <c r="C40" s="245"/>
      <c r="D40" s="245"/>
      <c r="E40" s="245"/>
      <c r="F40" s="245"/>
      <c r="G40" s="245"/>
      <c r="H40" s="245"/>
      <c r="I40" s="130"/>
      <c r="J40" s="117"/>
    </row>
    <row r="41" spans="1:19" ht="12" customHeight="1" x14ac:dyDescent="0.2">
      <c r="A41" s="17"/>
      <c r="B41" s="7" t="s">
        <v>78</v>
      </c>
      <c r="C41" s="7"/>
      <c r="D41" s="7"/>
      <c r="E41" s="7"/>
      <c r="F41" s="7"/>
      <c r="G41" s="183"/>
      <c r="H41" s="7"/>
      <c r="I41" s="66">
        <f>'Year 1'!I41+'Year 2'!I41+'Year 3'!I41+'Year 4'!I41+'Year 5'!I41</f>
        <v>0</v>
      </c>
      <c r="J41" s="117"/>
    </row>
    <row r="42" spans="1:19" ht="12" customHeight="1" x14ac:dyDescent="0.2">
      <c r="A42" s="16"/>
      <c r="B42" s="270" t="s">
        <v>9</v>
      </c>
      <c r="C42" s="270"/>
      <c r="D42" s="270"/>
      <c r="E42" s="270"/>
      <c r="F42" s="270"/>
      <c r="G42" s="270"/>
      <c r="H42" s="270"/>
      <c r="I42" s="66">
        <f>'Year 1'!I42+'Year 2'!I42+'Year 3'!I42+'Year 4'!I42+'Year 5'!I42</f>
        <v>0</v>
      </c>
      <c r="J42" s="117"/>
    </row>
    <row r="43" spans="1:19" ht="12" customHeight="1" x14ac:dyDescent="0.2">
      <c r="A43" s="17"/>
      <c r="B43" s="258" t="s">
        <v>10</v>
      </c>
      <c r="C43" s="258"/>
      <c r="D43" s="258"/>
      <c r="E43" s="258"/>
      <c r="F43" s="258"/>
      <c r="G43" s="258"/>
      <c r="H43" s="258"/>
      <c r="I43" s="66">
        <f>'Year 1'!I43+'Year 2'!I43+'Year 3'!I43+'Year 4'!I43+'Year 5'!I43</f>
        <v>0</v>
      </c>
      <c r="J43" s="117"/>
    </row>
    <row r="44" spans="1:19" ht="12" customHeight="1" thickBot="1" x14ac:dyDescent="0.25">
      <c r="A44" s="22"/>
      <c r="B44" s="246" t="s">
        <v>11</v>
      </c>
      <c r="C44" s="246"/>
      <c r="D44" s="246"/>
      <c r="E44" s="246"/>
      <c r="F44" s="246"/>
      <c r="G44" s="246"/>
      <c r="H44" s="246"/>
      <c r="I44" s="190">
        <f>'Year 1'!I44+'Year 2'!I44+'Year 3'!I44+'Year 4'!I44+'Year 5'!I44</f>
        <v>0</v>
      </c>
      <c r="J44" s="117"/>
    </row>
    <row r="45" spans="1:19" ht="12" customHeight="1" thickBot="1" x14ac:dyDescent="0.25">
      <c r="A45" s="305" t="s">
        <v>27</v>
      </c>
      <c r="B45" s="306"/>
      <c r="C45" s="306"/>
      <c r="D45" s="306"/>
      <c r="E45" s="306"/>
      <c r="F45" s="306"/>
      <c r="G45" s="306"/>
      <c r="H45" s="307"/>
      <c r="I45" s="189">
        <f>'Year 1'!I45+'Year 2'!I45+'Year 3'!I45+'Year 4'!I45+'Year 5'!I45</f>
        <v>0</v>
      </c>
    </row>
    <row r="46" spans="1:19" ht="12" customHeight="1" x14ac:dyDescent="0.2">
      <c r="A46" s="244" t="s">
        <v>30</v>
      </c>
      <c r="B46" s="245"/>
      <c r="C46" s="245"/>
      <c r="D46" s="245"/>
      <c r="E46" s="245"/>
      <c r="F46" s="245"/>
      <c r="G46" s="245"/>
      <c r="H46" s="245"/>
      <c r="I46" s="25"/>
    </row>
    <row r="47" spans="1:19" ht="12" customHeight="1" x14ac:dyDescent="0.2">
      <c r="A47" s="15"/>
      <c r="B47" s="7" t="s">
        <v>83</v>
      </c>
      <c r="C47" s="7">
        <f>'Year 4'!C47</f>
        <v>0</v>
      </c>
      <c r="D47" s="31" t="s">
        <v>88</v>
      </c>
      <c r="E47" s="329">
        <f>'Year 1'!E47+'Year 2'!E47+'Year 3'!E47+'Year 4'!E47+'Year 5'!E47</f>
        <v>0</v>
      </c>
      <c r="F47" s="329"/>
      <c r="G47" s="329"/>
      <c r="H47" s="330"/>
      <c r="I47" s="185">
        <f>'Year 1'!I47+'Year 2'!I47+'Year 3'!I47+'Year 4'!I47+'Year 5'!I47</f>
        <v>0</v>
      </c>
    </row>
    <row r="48" spans="1:19" ht="12" customHeight="1" x14ac:dyDescent="0.2">
      <c r="A48" s="15"/>
      <c r="B48" s="7" t="s">
        <v>84</v>
      </c>
      <c r="C48" s="7">
        <f>'Year 4'!C48</f>
        <v>0</v>
      </c>
      <c r="D48" s="31" t="s">
        <v>88</v>
      </c>
      <c r="E48" s="329">
        <f>'Year 1'!E48+'Year 2'!E48+'Year 3'!E48+'Year 4'!E48+'Year 5'!E48</f>
        <v>0</v>
      </c>
      <c r="F48" s="329"/>
      <c r="G48" s="329"/>
      <c r="H48" s="330"/>
      <c r="I48" s="185">
        <f>'Year 1'!I48+'Year 2'!I48+'Year 3'!I48+'Year 4'!I48+'Year 5'!I48</f>
        <v>0</v>
      </c>
    </row>
    <row r="49" spans="1:19" ht="12" customHeight="1" x14ac:dyDescent="0.2">
      <c r="A49" s="15"/>
      <c r="B49" s="7" t="s">
        <v>85</v>
      </c>
      <c r="C49" s="7">
        <f>'Year 4'!C49</f>
        <v>0</v>
      </c>
      <c r="D49" s="31" t="s">
        <v>88</v>
      </c>
      <c r="E49" s="329">
        <f>'Year 1'!E49+'Year 2'!E49+'Year 3'!E49+'Year 4'!E49+'Year 5'!E49</f>
        <v>0</v>
      </c>
      <c r="F49" s="329"/>
      <c r="G49" s="329"/>
      <c r="H49" s="330"/>
      <c r="I49" s="185">
        <f>'Year 1'!I49+'Year 2'!I49+'Year 3'!I49+'Year 4'!I49+'Year 5'!I49</f>
        <v>0</v>
      </c>
    </row>
    <row r="50" spans="1:19" ht="12" customHeight="1" x14ac:dyDescent="0.2">
      <c r="A50" s="15"/>
      <c r="B50" s="7" t="s">
        <v>86</v>
      </c>
      <c r="C50" s="7">
        <f>'Year 4'!C50</f>
        <v>0</v>
      </c>
      <c r="D50" s="31" t="s">
        <v>88</v>
      </c>
      <c r="E50" s="329">
        <f>'Year 1'!E50+'Year 2'!E50+'Year 3'!E50+'Year 4'!E50+'Year 5'!E50</f>
        <v>0</v>
      </c>
      <c r="F50" s="329"/>
      <c r="G50" s="329"/>
      <c r="H50" s="330"/>
      <c r="I50" s="185">
        <f>'Year 1'!I50+'Year 2'!I50+'Year 3'!I50+'Year 4'!I50+'Year 5'!I50</f>
        <v>0</v>
      </c>
    </row>
    <row r="51" spans="1:19" ht="12" customHeight="1" x14ac:dyDescent="0.2">
      <c r="A51" s="15"/>
      <c r="B51" s="7" t="s">
        <v>87</v>
      </c>
      <c r="C51" s="7">
        <f>'Year 4'!C51</f>
        <v>0</v>
      </c>
      <c r="D51" s="31" t="s">
        <v>88</v>
      </c>
      <c r="E51" s="329">
        <f>'Year 1'!E51+'Year 2'!E51+'Year 3'!E51+'Year 4'!E51+'Year 5'!E51</f>
        <v>0</v>
      </c>
      <c r="F51" s="329"/>
      <c r="G51" s="329"/>
      <c r="H51" s="330"/>
      <c r="I51" s="185">
        <f>'Year 1'!I51+'Year 2'!I51+'Year 3'!I51+'Year 4'!I51+'Year 5'!I51</f>
        <v>0</v>
      </c>
    </row>
    <row r="52" spans="1:19" ht="12" customHeight="1" thickBot="1" x14ac:dyDescent="0.25">
      <c r="A52" s="131"/>
      <c r="B52" s="132" t="s">
        <v>38</v>
      </c>
      <c r="C52" s="134"/>
      <c r="D52" s="134"/>
      <c r="E52" s="134"/>
      <c r="F52" s="134"/>
      <c r="G52" s="134"/>
      <c r="H52" s="134"/>
      <c r="I52" s="186">
        <f>'Year 1'!I52+'Year 2'!I52+'Year 3'!I52+'Year 4'!I52+'Year 5'!I52</f>
        <v>0</v>
      </c>
    </row>
    <row r="53" spans="1:19" ht="12" customHeight="1" thickBot="1" x14ac:dyDescent="0.25">
      <c r="A53" s="250" t="s">
        <v>29</v>
      </c>
      <c r="B53" s="251"/>
      <c r="C53" s="242"/>
      <c r="D53" s="181"/>
      <c r="E53" s="181"/>
      <c r="F53" s="181"/>
      <c r="G53" s="181"/>
      <c r="H53" s="181"/>
      <c r="I53" s="187">
        <f>'Year 1'!I53+'Year 2'!I53+'Year 3'!I53+'Year 4'!I53+'Year 5'!I53</f>
        <v>0</v>
      </c>
      <c r="J53" s="188"/>
    </row>
    <row r="54" spans="1:19" s="3" customFormat="1" ht="12" customHeight="1" x14ac:dyDescent="0.2">
      <c r="A54" s="261" t="s">
        <v>70</v>
      </c>
      <c r="B54" s="262"/>
      <c r="C54" s="262"/>
      <c r="D54" s="262"/>
      <c r="E54" s="262"/>
      <c r="F54" s="262"/>
      <c r="G54" s="262"/>
      <c r="H54" s="263"/>
      <c r="I54" s="24"/>
      <c r="J54" s="122"/>
      <c r="K54" s="114"/>
      <c r="L54" s="114"/>
      <c r="M54" s="114"/>
      <c r="N54" s="114"/>
      <c r="O54" s="114"/>
      <c r="P54" s="114"/>
      <c r="Q54" s="114"/>
      <c r="R54" s="114"/>
      <c r="S54" s="114"/>
    </row>
    <row r="55" spans="1:19" ht="12" customHeight="1" x14ac:dyDescent="0.2">
      <c r="A55" s="17"/>
      <c r="B55" s="258" t="s">
        <v>13</v>
      </c>
      <c r="C55" s="258"/>
      <c r="D55" s="258"/>
      <c r="E55" s="258"/>
      <c r="F55" s="258"/>
      <c r="G55" s="258"/>
      <c r="H55" s="258"/>
      <c r="I55" s="64">
        <f>'Year 1'!I55+'Year 2'!I55+'Year 3'!I55+'Year 4'!I55+'Year 5'!I55</f>
        <v>0</v>
      </c>
      <c r="J55" s="123"/>
      <c r="K55" s="124"/>
      <c r="L55" s="117"/>
    </row>
    <row r="56" spans="1:19" ht="12" customHeight="1" x14ac:dyDescent="0.2">
      <c r="A56" s="17"/>
      <c r="B56" s="258" t="s">
        <v>14</v>
      </c>
      <c r="C56" s="258"/>
      <c r="D56" s="258"/>
      <c r="E56" s="258"/>
      <c r="F56" s="258"/>
      <c r="G56" s="258"/>
      <c r="H56" s="258"/>
      <c r="I56" s="64">
        <f>'Year 1'!I56+'Year 2'!I56+'Year 3'!I56+'Year 4'!I56+'Year 5'!I56</f>
        <v>0</v>
      </c>
      <c r="J56" s="125"/>
    </row>
    <row r="57" spans="1:19" ht="12" customHeight="1" x14ac:dyDescent="0.2">
      <c r="A57" s="17"/>
      <c r="B57" s="258" t="s">
        <v>15</v>
      </c>
      <c r="C57" s="258"/>
      <c r="D57" s="258"/>
      <c r="E57" s="258"/>
      <c r="F57" s="258"/>
      <c r="G57" s="258"/>
      <c r="H57" s="258"/>
      <c r="I57" s="64">
        <f>'Year 1'!I57+'Year 2'!I57+'Year 3'!I57+'Year 4'!I57+'Year 5'!I57</f>
        <v>0</v>
      </c>
      <c r="J57" s="125"/>
    </row>
    <row r="58" spans="1:19" ht="12" customHeight="1" x14ac:dyDescent="0.2">
      <c r="A58" s="17"/>
      <c r="B58" s="258" t="s">
        <v>16</v>
      </c>
      <c r="C58" s="258"/>
      <c r="D58" s="258"/>
      <c r="E58" s="258"/>
      <c r="F58" s="258"/>
      <c r="G58" s="258"/>
      <c r="H58" s="258"/>
      <c r="I58" s="64">
        <f>'Year 1'!I58+'Year 2'!I58+'Year 3'!I58+'Year 4'!I58+'Year 5'!I58</f>
        <v>0</v>
      </c>
      <c r="J58" s="125"/>
    </row>
    <row r="59" spans="1:19" ht="12" customHeight="1" x14ac:dyDescent="0.2">
      <c r="A59" s="17"/>
      <c r="B59" s="260" t="s">
        <v>79</v>
      </c>
      <c r="C59" s="260"/>
      <c r="D59" s="260"/>
      <c r="E59" s="260"/>
      <c r="F59" s="260"/>
      <c r="G59" s="260"/>
      <c r="H59" s="260"/>
      <c r="I59" s="171">
        <f>'Year 1'!I59+'Year 2'!I59+'Year 3'!I59+'Year 4'!I59+'Year 5'!I59</f>
        <v>0</v>
      </c>
      <c r="J59" s="125"/>
    </row>
    <row r="60" spans="1:19" ht="12" customHeight="1" thickBot="1" x14ac:dyDescent="0.25">
      <c r="A60" s="22"/>
      <c r="B60" s="246" t="s">
        <v>11</v>
      </c>
      <c r="C60" s="246"/>
      <c r="D60" s="246"/>
      <c r="E60" s="246"/>
      <c r="F60" s="246"/>
      <c r="G60" s="246"/>
      <c r="H60" s="246"/>
      <c r="I60" s="109">
        <f>'Year 1'!I60+'Year 2'!I60+'Year 3'!I60+'Year 4'!I60+'Year 5'!I60</f>
        <v>0</v>
      </c>
    </row>
    <row r="61" spans="1:19" ht="12" customHeight="1" thickBot="1" x14ac:dyDescent="0.25">
      <c r="A61" s="250" t="s">
        <v>17</v>
      </c>
      <c r="B61" s="251"/>
      <c r="C61" s="251"/>
      <c r="D61" s="251"/>
      <c r="E61" s="251"/>
      <c r="F61" s="251"/>
      <c r="G61" s="251"/>
      <c r="H61" s="259"/>
      <c r="I61" s="180">
        <f>'Year 1'!I61+'Year 2'!I61+'Year 3'!I61+'Year 4'!I61+'Year 5'!I61</f>
        <v>0</v>
      </c>
    </row>
    <row r="62" spans="1:19" ht="12" customHeight="1" thickBot="1" x14ac:dyDescent="0.25">
      <c r="A62" s="323" t="s">
        <v>12</v>
      </c>
      <c r="B62" s="324"/>
      <c r="C62" s="324"/>
      <c r="D62" s="324"/>
      <c r="E62" s="324"/>
      <c r="F62" s="324"/>
      <c r="G62" s="324"/>
      <c r="H62" s="324"/>
      <c r="I62" s="198">
        <f>'Year 1'!I62+'Year 2'!I62+'Year 3'!I62+'Year 4'!I62+'Year 5'!I62</f>
        <v>0</v>
      </c>
    </row>
    <row r="63" spans="1:19" ht="20.25" customHeight="1" x14ac:dyDescent="0.2">
      <c r="A63" s="252" t="s">
        <v>71</v>
      </c>
      <c r="B63" s="253"/>
      <c r="C63" s="254"/>
      <c r="D63" s="20"/>
      <c r="E63" s="21" t="s">
        <v>1</v>
      </c>
      <c r="F63" s="48" t="s">
        <v>39</v>
      </c>
      <c r="G63" s="12" t="s">
        <v>2</v>
      </c>
      <c r="H63" s="166"/>
      <c r="I63" s="169"/>
    </row>
    <row r="64" spans="1:19" ht="12" customHeight="1" x14ac:dyDescent="0.2">
      <c r="A64" s="255"/>
      <c r="B64" s="256"/>
      <c r="C64" s="257"/>
      <c r="D64" s="2" t="s">
        <v>64</v>
      </c>
      <c r="E64" s="164">
        <f>'Year 1'!E64</f>
        <v>0.48</v>
      </c>
      <c r="F64" s="165">
        <f>'Year 1'!F64+'Year 2'!F64+'Year 3'!F64+'Year 4'!F64+'Year 5'!F64</f>
        <v>0</v>
      </c>
      <c r="G64" s="165">
        <f>'Year 1'!G64+'Year 2'!G64+'Year 3'!G64+'Year 4'!G64+'Year 5'!G64</f>
        <v>0</v>
      </c>
      <c r="H64" s="168"/>
      <c r="I64" s="170"/>
    </row>
    <row r="65" spans="1:11" ht="12" customHeight="1" thickBot="1" x14ac:dyDescent="0.25">
      <c r="A65" s="276" t="s">
        <v>62</v>
      </c>
      <c r="B65" s="277"/>
      <c r="C65" s="278"/>
      <c r="D65" s="161"/>
      <c r="E65" s="162"/>
      <c r="F65" s="161"/>
      <c r="G65" s="163"/>
      <c r="H65" s="168"/>
      <c r="I65" s="197">
        <f>'Year 1'!I65+'Year 2'!I65+'Year 3'!I65+'Year 4'!I65+'Year 5'!I65</f>
        <v>0</v>
      </c>
      <c r="K65" s="117"/>
    </row>
    <row r="66" spans="1:11" ht="12" customHeight="1" thickBot="1" x14ac:dyDescent="0.25">
      <c r="A66" s="264" t="s">
        <v>63</v>
      </c>
      <c r="B66" s="265"/>
      <c r="C66" s="265"/>
      <c r="D66" s="265"/>
      <c r="E66" s="265"/>
      <c r="F66" s="265"/>
      <c r="G66" s="265"/>
      <c r="H66" s="265"/>
      <c r="I66" s="174">
        <f>'Year 1'!I66+'Year 2'!I66+'Year 3'!I66+'Year 4'!I66+'Year 5'!I66</f>
        <v>0</v>
      </c>
      <c r="K66" s="117"/>
    </row>
    <row r="67" spans="1:11" x14ac:dyDescent="0.2">
      <c r="A67" s="266" t="s">
        <v>75</v>
      </c>
      <c r="B67" s="267"/>
      <c r="C67" s="267"/>
      <c r="D67" s="267"/>
      <c r="E67" s="267"/>
      <c r="F67" s="267"/>
      <c r="G67" s="267"/>
      <c r="H67" s="267"/>
      <c r="K67" s="117"/>
    </row>
  </sheetData>
  <sheetProtection sheet="1" objects="1" scenarios="1"/>
  <mergeCells count="54">
    <mergeCell ref="A67:H67"/>
    <mergeCell ref="A39:H39"/>
    <mergeCell ref="A61:H61"/>
    <mergeCell ref="B56:H56"/>
    <mergeCell ref="B57:H57"/>
    <mergeCell ref="B58:H58"/>
    <mergeCell ref="B59:H59"/>
    <mergeCell ref="B44:H44"/>
    <mergeCell ref="E50:H50"/>
    <mergeCell ref="E51:H51"/>
    <mergeCell ref="A53:C53"/>
    <mergeCell ref="A54:H54"/>
    <mergeCell ref="B55:H55"/>
    <mergeCell ref="A1:H1"/>
    <mergeCell ref="B5:C5"/>
    <mergeCell ref="B6:C6"/>
    <mergeCell ref="A3:C3"/>
    <mergeCell ref="F3:H3"/>
    <mergeCell ref="F2:G2"/>
    <mergeCell ref="I3:I4"/>
    <mergeCell ref="B4:C4"/>
    <mergeCell ref="B9:C9"/>
    <mergeCell ref="B10:C10"/>
    <mergeCell ref="B7:C7"/>
    <mergeCell ref="B8:C8"/>
    <mergeCell ref="B13:C13"/>
    <mergeCell ref="B14:C14"/>
    <mergeCell ref="B11:C11"/>
    <mergeCell ref="B12:C12"/>
    <mergeCell ref="B15:C15"/>
    <mergeCell ref="A66:H66"/>
    <mergeCell ref="A45:H45"/>
    <mergeCell ref="A46:H46"/>
    <mergeCell ref="A17:C17"/>
    <mergeCell ref="A29:H29"/>
    <mergeCell ref="A27:C27"/>
    <mergeCell ref="A40:H40"/>
    <mergeCell ref="A30:C30"/>
    <mergeCell ref="A31:H31"/>
    <mergeCell ref="B37:H37"/>
    <mergeCell ref="B60:H60"/>
    <mergeCell ref="B38:H38"/>
    <mergeCell ref="A35:H35"/>
    <mergeCell ref="A36:H36"/>
    <mergeCell ref="E47:H47"/>
    <mergeCell ref="E48:H48"/>
    <mergeCell ref="A28:C28"/>
    <mergeCell ref="A16:H16"/>
    <mergeCell ref="A62:H62"/>
    <mergeCell ref="A63:C64"/>
    <mergeCell ref="A65:C65"/>
    <mergeCell ref="E49:H49"/>
    <mergeCell ref="B42:H42"/>
    <mergeCell ref="B43:H43"/>
  </mergeCells>
  <phoneticPr fontId="0" type="noConversion"/>
  <printOptions horizontalCentered="1"/>
  <pageMargins left="0.5" right="0.5" top="0.4" bottom="0.25" header="0.5" footer="0.5"/>
  <pageSetup scale="9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Budget Notes</vt:lpstr>
      <vt:lpstr>Year 1</vt:lpstr>
      <vt:lpstr>Year 2</vt:lpstr>
      <vt:lpstr>Year 3</vt:lpstr>
      <vt:lpstr>Year 4</vt:lpstr>
      <vt:lpstr>Year 5</vt:lpstr>
      <vt:lpstr>Composite</vt:lpstr>
      <vt:lpstr>Composite!Print_Area</vt:lpstr>
      <vt:lpstr>'Year 1'!Print_Area</vt:lpstr>
      <vt:lpstr>'Year 2'!Print_Area</vt:lpstr>
      <vt:lpstr>'Year 3'!Print_Area</vt:lpstr>
      <vt:lpstr>'Year 4'!Print_Area</vt:lpstr>
      <vt:lpstr>'Year 5'!Print_Area</vt:lpstr>
    </vt:vector>
  </TitlesOfParts>
  <Company>UL at Lafayette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Butler Erin H</dc:creator>
  <cp:lastModifiedBy>Jessica B Baudoin</cp:lastModifiedBy>
  <cp:lastPrinted>2022-07-18T18:18:02Z</cp:lastPrinted>
  <dcterms:created xsi:type="dcterms:W3CDTF">2003-06-19T14:28:22Z</dcterms:created>
  <dcterms:modified xsi:type="dcterms:W3CDTF">2024-08-19T16:21:32Z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8202f9-8d41-4950-b014-f183e397b746_Enabled">
    <vt:lpwstr>true</vt:lpwstr>
  </property>
  <property fmtid="{D5CDD505-2E9C-101B-9397-08002B2CF9AE}" pid="3" name="MSIP_Label_638202f9-8d41-4950-b014-f183e397b746_SetDate">
    <vt:lpwstr>2023-01-06T18:26:15Z</vt:lpwstr>
  </property>
  <property fmtid="{D5CDD505-2E9C-101B-9397-08002B2CF9AE}" pid="4" name="MSIP_Label_638202f9-8d41-4950-b014-f183e397b746_Method">
    <vt:lpwstr>Standard</vt:lpwstr>
  </property>
  <property fmtid="{D5CDD505-2E9C-101B-9397-08002B2CF9AE}" pid="5" name="MSIP_Label_638202f9-8d41-4950-b014-f183e397b746_Name">
    <vt:lpwstr>defa4170-0d19-0005-0004-bc88714345d2</vt:lpwstr>
  </property>
  <property fmtid="{D5CDD505-2E9C-101B-9397-08002B2CF9AE}" pid="6" name="MSIP_Label_638202f9-8d41-4950-b014-f183e397b746_SiteId">
    <vt:lpwstr>13b3b0ce-cd75-49a4-bfea-0a03b01ff1ab</vt:lpwstr>
  </property>
  <property fmtid="{D5CDD505-2E9C-101B-9397-08002B2CF9AE}" pid="7" name="MSIP_Label_638202f9-8d41-4950-b014-f183e397b746_ActionId">
    <vt:lpwstr>29732a3b-6942-4ea2-bf49-5da6a6371b0a</vt:lpwstr>
  </property>
  <property fmtid="{D5CDD505-2E9C-101B-9397-08002B2CF9AE}" pid="8" name="MSIP_Label_638202f9-8d41-4950-b014-f183e397b746_ContentBits">
    <vt:lpwstr>0</vt:lpwstr>
  </property>
</Properties>
</file>